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一般公共预算支出决算表" sheetId="1" r:id="rId1"/>
  </sheets>
  <definedNames>
    <definedName name="_xlnm.Print_Area" localSheetId="0">'2022年兰州新区一般公共预算支出决算表'!$A$1:$F$384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<sst xmlns="http://schemas.openxmlformats.org/spreadsheetml/2006/main" count="355">
  <si>
    <t>表二</t>
  </si>
  <si>
    <t>2022年兰州新区一般公共预算支出决算表</t>
  </si>
  <si>
    <t>单位：万元</t>
  </si>
  <si>
    <t>项    目</t>
  </si>
  <si>
    <t>预算数</t>
  </si>
  <si>
    <t>调整预算数</t>
  </si>
  <si>
    <t>决算数</t>
  </si>
  <si>
    <t>决算数为调整预算数的%</t>
  </si>
  <si>
    <t>决算数为上年决算数的%</t>
  </si>
  <si>
    <t>一般公共服务支出</t>
  </si>
  <si>
    <t xml:space="preserve">  政府办公厅(室)及相关机构事务</t>
  </si>
  <si>
    <t xml:space="preserve">    行政运行</t>
  </si>
  <si>
    <t xml:space="preserve">    机关服务</t>
  </si>
  <si>
    <t xml:space="preserve">    专项业务及机关事务管理</t>
  </si>
  <si>
    <t xml:space="preserve">    事业运行</t>
  </si>
  <si>
    <t xml:space="preserve">    其他政府办公厅(室)及相关机构事务支出</t>
  </si>
  <si>
    <t xml:space="preserve">  发展与改革事务</t>
  </si>
  <si>
    <t xml:space="preserve">    物价管理</t>
  </si>
  <si>
    <t xml:space="preserve">    其他发展与改革事务支出</t>
  </si>
  <si>
    <t xml:space="preserve">  统计信息事务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</si>
  <si>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</si>
  <si>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</si>
  <si>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</si>
  <si>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</si>
  <si>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</si>
  <si>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财政委托业务支出</t>
  </si>
  <si>
    <t xml:space="preserve">    其他财政事务支出</t>
  </si>
  <si>
    <t xml:space="preserve">  税收事务</t>
  </si>
  <si>
    <t xml:space="preserve">    一般行政管理事务</t>
  </si>
  <si>
    <t xml:space="preserve">    税收业务</t>
  </si>
  <si>
    <t xml:space="preserve">  审计事务</t>
  </si>
  <si>
    <t xml:space="preserve">    审计业务</t>
  </si>
  <si>
    <t xml:space="preserve">    信息化建设</t>
  </si>
  <si>
    <t xml:space="preserve">    其他审计事务支出</t>
  </si>
  <si>
    <t xml:space="preserve">  纪检监察事务</t>
  </si>
  <si>
    <t xml:space="preserve">    其他纪检监察事务支出</t>
  </si>
  <si>
    <t xml:space="preserve">  商贸事务</t>
  </si>
  <si>
    <t xml:space="preserve">    招商引资</t>
  </si>
  <si>
    <t xml:space="preserve">    其他商贸事务支出</t>
  </si>
  <si>
    <t xml:space="preserve">  民族事务</t>
  </si>
  <si>
    <t xml:space="preserve">    其他民族事务支出</t>
  </si>
  <si>
    <t xml:space="preserve">  档案事务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</si>
  <si>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</si>
  <si>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</si>
  <si>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</si>
  <si>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</si>
  <si>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</si>
  <si>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</si>
  <si>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</si>
  <si>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组织事务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</si>
  <si>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</si>
  <si>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</si>
  <si>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</si>
  <si>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</si>
  <si>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</si>
  <si>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</si>
  <si>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</si>
  <si>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</si>
  <si>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</si>
  <si>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</si>
  <si>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</si>
  <si>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</si>
  <si>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</si>
  <si>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</si>
  <si>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</si>
  <si>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</si>
  <si>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</si>
  <si>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</si>
  <si>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其他一般公共服务支出(项)</t>
  </si>
  <si>
    <t>国防支出</t>
  </si>
  <si>
    <t>公共安全支出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</si>
  <si>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</si>
  <si>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</si>
  <si>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</si>
  <si>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</si>
  <si>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</si>
  <si>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</si>
  <si>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</si>
  <si>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</si>
  <si>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</si>
  <si>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特殊教育</t>
  </si>
  <si>
    <t xml:space="preserve">    其他特殊教育支出</t>
  </si>
  <si>
    <t xml:space="preserve">  进修及培训</t>
  </si>
  <si>
    <t xml:space="preserve">    培训支出</t>
  </si>
  <si>
    <t xml:space="preserve">  教育费附加安排的支出</t>
  </si>
  <si>
    <t xml:space="preserve">    城市中小学校舍建设</t>
  </si>
  <si>
    <t xml:space="preserve">    城市中小学教学设施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</si>
  <si>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</si>
  <si>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</si>
  <si>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</si>
  <si>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</si>
  <si>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</si>
  <si>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</si>
  <si>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应用研究</t>
  </si>
  <si>
    <t xml:space="preserve">    高技术研究</t>
  </si>
  <si>
    <t xml:space="preserve">  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</si>
  <si>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</si>
  <si>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</si>
  <si>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</si>
  <si>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</si>
  <si>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</si>
  <si>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</si>
  <si>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科学技术普及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</si>
  <si>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</si>
  <si>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</si>
  <si>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</si>
  <si>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</si>
  <si>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</si>
  <si>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</si>
  <si>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</si>
  <si>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</si>
  <si>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</si>
  <si>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群众文化</t>
  </si>
  <si>
    <t xml:space="preserve">    旅游宣传</t>
  </si>
  <si>
    <t xml:space="preserve">    其他文化和旅游支出</t>
  </si>
  <si>
    <t xml:space="preserve">  文物</t>
  </si>
  <si>
    <t xml:space="preserve">    文物保护</t>
  </si>
  <si>
    <t xml:space="preserve">  体育</t>
  </si>
  <si>
    <t xml:space="preserve">    体育竞赛</t>
  </si>
  <si>
    <t xml:space="preserve">  其他文化旅游体育与传媒支出(款)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</si>
  <si>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</si>
  <si>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</si>
  <si>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</si>
  <si>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劳动保障监察</t>
  </si>
  <si>
    <t xml:space="preserve">    其他人力资源和社会保障管理事务支出</t>
  </si>
  <si>
    <t xml:space="preserve">  民政管理事务</t>
  </si>
  <si>
    <t xml:space="preserve">    其他民政管理事务支出</t>
  </si>
  <si>
    <t xml:space="preserve">  行政事业单位养老支出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</si>
  <si>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</si>
  <si>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</si>
  <si>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</si>
  <si>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就业补助</t>
  </si>
  <si>
    <t xml:space="preserve">    公益性岗位补贴</t>
  </si>
  <si>
    <t xml:space="preserve">    其他就业补助支出</t>
  </si>
  <si>
    <t xml:space="preserve">  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</si>
  <si>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</si>
  <si>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</si>
  <si>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</si>
  <si>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</si>
  <si>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</si>
  <si>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退役士兵管理教育</t>
  </si>
  <si>
    <t xml:space="preserve">    其他退役安置支出</t>
  </si>
  <si>
    <t xml:space="preserve">  社会福利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</si>
  <si>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</si>
  <si>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</si>
  <si>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</si>
  <si>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</si>
  <si>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</si>
  <si>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其他残疾人事业支出</t>
  </si>
  <si>
    <t xml:space="preserve">  红十字事业</t>
  </si>
  <si>
    <t xml:space="preserve">  最低生活保障</t>
  </si>
  <si>
    <t xml:space="preserve">    农村最低生活保障金支出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</si>
  <si>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</si>
  <si>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</si>
  <si>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</si>
  <si>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</si>
  <si>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</si>
  <si>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</si>
  <si>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</si>
  <si>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退役军人管理事务</t>
  </si>
  <si>
    <t xml:space="preserve">    拥军优属</t>
  </si>
  <si>
    <t xml:space="preserve">  财政代缴社会保险费支出</t>
  </si>
  <si>
    <t xml:space="preserve">    财政代缴城乡居民基本养老保险费支出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</si>
  <si>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</si>
  <si>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</si>
  <si>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</si>
  <si>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</si>
  <si>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</si>
  <si>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</si>
  <si>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</si>
  <si>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</si>
  <si>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</si>
  <si>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</si>
  <si>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</si>
  <si>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</si>
  <si>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</si>
  <si>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</si>
  <si>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应急救治机构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</si>
  <si>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</si>
  <si>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</si>
  <si>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</si>
  <si>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</si>
  <si>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</si>
  <si>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</si>
  <si>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</si>
  <si>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</si>
  <si>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</si>
  <si>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</si>
  <si>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</si>
  <si>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</si>
  <si>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</si>
  <si>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</si>
  <si>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</si>
  <si>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</si>
  <si>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</si>
  <si>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</si>
  <si>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</si>
  <si>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</si>
  <si>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</si>
  <si>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</si>
  <si>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</si>
  <si>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</si>
  <si>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其他医疗保障管理事务支出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</si>
  <si>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</si>
  <si>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</si>
  <si>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</si>
  <si>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</si>
  <si>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</si>
  <si>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</si>
  <si>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生态环境保护行政许可</t>
  </si>
  <si>
    <t xml:space="preserve">    其他环境保护管理事务支出</t>
  </si>
  <si>
    <t xml:space="preserve">  环境监测与监察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</si>
  <si>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</si>
  <si>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</si>
  <si>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</si>
  <si>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</si>
  <si>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自然生态保护</t>
  </si>
  <si>
    <t xml:space="preserve">    生态保护</t>
  </si>
  <si>
    <t xml:space="preserve">    自然保护地</t>
  </si>
  <si>
    <t xml:space="preserve">  天然林保护</t>
  </si>
  <si>
    <t xml:space="preserve">    社会保险补助</t>
  </si>
  <si>
    <t xml:space="preserve">  污染减排</t>
  </si>
  <si>
    <t xml:space="preserve">    减排专项支出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</si>
  <si>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</si>
  <si>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</si>
  <si>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</si>
  <si>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</si>
  <si>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</si>
  <si>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</si>
  <si>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</si>
  <si>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</si>
  <si>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</si>
  <si>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</si>
  <si>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</si>
  <si>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</si>
  <si>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</si>
  <si>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</si>
  <si>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</si>
  <si>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</si>
  <si>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</si>
  <si>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</si>
  <si>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</si>
  <si>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</si>
  <si>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</si>
  <si>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</si>
  <si>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</si>
  <si>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农业生产发展</t>
  </si>
  <si>
    <t xml:space="preserve">    农村合作经济</t>
  </si>
  <si>
    <t xml:space="preserve">    农村社会事业</t>
  </si>
  <si>
    <t xml:space="preserve">    农业资源保护修复与利用</t>
  </si>
  <si>
    <t xml:space="preserve">    农村道路建设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</si>
  <si>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</si>
  <si>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</si>
  <si>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</si>
  <si>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</si>
  <si>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森林资源管理</t>
  </si>
  <si>
    <t xml:space="preserve">    动植物保护</t>
  </si>
  <si>
    <t xml:space="preserve">    湿地保护</t>
  </si>
  <si>
    <t xml:space="preserve">    林业草原防灾减灾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</si>
  <si>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</si>
  <si>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</si>
  <si>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</si>
  <si>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</si>
  <si>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</si>
  <si>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水利前期工作</t>
  </si>
  <si>
    <t xml:space="preserve">    防汛</t>
  </si>
  <si>
    <t xml:space="preserve">    抗旱</t>
  </si>
  <si>
    <t xml:space="preserve">    其他水利支出</t>
  </si>
  <si>
    <t xml:space="preserve">  巩固脱贫衔接乡村振兴</t>
  </si>
  <si>
    <t xml:space="preserve">    农村基础设施建设</t>
  </si>
  <si>
    <t xml:space="preserve">    生产发展</t>
  </si>
  <si>
    <t xml:space="preserve">    社会发展</t>
  </si>
  <si>
    <t xml:space="preserve">    其他巩固脱贫衔接乡村振兴支出</t>
  </si>
  <si>
    <t xml:space="preserve">  农村综合改革</t>
  </si>
  <si>
    <t xml:space="preserve">    对村民委员会和村党支部的补助</t>
  </si>
  <si>
    <t xml:space="preserve">    其他农村综合改革支出</t>
  </si>
  <si>
    <t xml:space="preserve">  普惠金融发展支出</t>
  </si>
  <si>
    <t xml:space="preserve">    农业保险保费补贴</t>
  </si>
  <si>
    <t xml:space="preserve">    创业担保贷款贴息</t>
  </si>
  <si>
    <t xml:space="preserve">    其他普惠金融发展支出</t>
  </si>
  <si>
    <t xml:space="preserve">  其他农林水支出(款)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</si>
  <si>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</si>
  <si>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</si>
  <si>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</si>
  <si>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</si>
  <si>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</si>
  <si>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</si>
  <si>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其他公路水路运输支出</t>
  </si>
  <si>
    <t xml:space="preserve">  铁路运输</t>
  </si>
  <si>
    <t xml:space="preserve">    铁路路网建设</t>
  </si>
  <si>
    <t xml:space="preserve">    铁路专项运输</t>
  </si>
  <si>
    <t xml:space="preserve">    其他铁路运输支出</t>
  </si>
  <si>
    <t xml:space="preserve">  民用航空运输</t>
  </si>
  <si>
    <t xml:space="preserve">  车辆购置税支出</t>
  </si>
  <si>
    <t xml:space="preserve">    车辆购置税用于公路等基础设施建设支出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</si>
  <si>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</si>
  <si>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</si>
  <si>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</si>
  <si>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</si>
  <si>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制造业</t>
  </si>
  <si>
    <t xml:space="preserve">  工业和信息产业监管</t>
  </si>
  <si>
    <t xml:space="preserve">    其他工业和信息产业监管支出</t>
  </si>
  <si>
    <t xml:space="preserve">  支持中小企业发展和管理支出</t>
  </si>
  <si>
    <t xml:space="preserve">    中小企业发展专项</t>
  </si>
  <si>
    <t xml:space="preserve">    其他支持中小企业发展和管理支出</t>
  </si>
  <si>
    <t xml:space="preserve">  其他资源勘探工业信息等支出(款)</t>
  </si>
  <si>
    <t xml:space="preserve">    其他资源勘探工业信息等支出(项)</t>
  </si>
  <si>
    <t>商业服务业等支出</t>
  </si>
  <si>
    <t xml:space="preserve">  商业流通事务</t>
  </si>
  <si>
    <t xml:space="preserve">  涉外发展服务支出</t>
  </si>
  <si>
    <t>金融支出</t>
  </si>
  <si>
    <t xml:space="preserve">  金融发展支出</t>
  </si>
  <si>
    <t xml:space="preserve">    补充资本金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</si>
  <si>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</si>
  <si>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</si>
  <si>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</si>
  <si>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</si>
  <si>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自然资源行业业务管理</t>
  </si>
  <si>
    <t xml:space="preserve">    自然资源调查与确权登记</t>
  </si>
  <si>
    <t xml:space="preserve">    地质矿产资源与环境调查</t>
  </si>
  <si>
    <t xml:space="preserve">    其他自然资源事务支出</t>
  </si>
  <si>
    <t>住房保障支出</t>
  </si>
  <si>
    <t xml:space="preserve">  保障性安居工程支出</t>
  </si>
  <si>
    <t xml:space="preserve">    其他保障性安居工程支出</t>
  </si>
  <si>
    <t xml:space="preserve">  住房改革支出</t>
  </si>
  <si>
    <t xml:space="preserve">    住房公积金</t>
  </si>
  <si>
    <t>粮油物资储备支出</t>
  </si>
  <si>
    <t xml:space="preserve">  粮油物资事务</t>
  </si>
  <si>
    <t xml:space="preserve">    粮食风险基金</t>
  </si>
  <si>
    <t>灾害防治及应急管理支出</t>
  </si>
  <si>
    <t xml:space="preserve">  应急管理事务</t>
  </si>
  <si>
    <t xml:space="preserve">    灾害风险防治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</si>
  <si>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</si>
  <si>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</si>
  <si>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</si>
  <si>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</si>
  <si>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</si>
  <si>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</si>
  <si>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自然灾害防治</t>
  </si>
  <si>
    <t xml:space="preserve">    地质灾害防治</t>
  </si>
  <si>
    <t xml:space="preserve">    森林草原防灾减灾</t>
  </si>
  <si>
    <t xml:space="preserve">  自然灾害救灾及恢复重建支出</t>
  </si>
  <si>
    <t xml:space="preserve">    自然灾害救灾补助</t>
  </si>
  <si>
    <t xml:space="preserve">    自然灾害灾后重建补助</t>
  </si>
  <si>
    <t>预备费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</si>
  <si>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</si>
  <si>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</si>
  <si>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</si>
  <si>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</si>
  <si>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</si>
  <si>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</si>
  <si>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地方政府向国际组织借款付息支出</t>
  </si>
  <si>
    <t>债务发行费用支出</t>
  </si>
  <si>
    <t xml:space="preserve">  地方政府一般债务发行费用支出</t>
  </si>
  <si>
    <t>合计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</si>
</sst>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0_ "/>
    <numFmt numFmtId="178" formatCode="#,##0_);[Red]\(#,##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/>
    </xf>
    <xf numFmtId="3" fontId="6" fillId="0" borderId="5" xfId="0" applyNumberFormat="1" applyFont="1" applyFill="1" applyBorder="1" applyAlignment="1" applyProtection="1">
      <alignment horizontal="right" vertical="center"/>
    </xf>
    <xf numFmtId="176" fontId="6" fillId="0" borderId="5" xfId="0" applyNumberFormat="1" applyFont="1" applyFill="1" applyBorder="1" applyAlignment="1" applyProtection="1">
      <alignment horizontal="right" vertical="center"/>
    </xf>
    <xf numFmtId="176" fontId="1" fillId="0" borderId="6" xfId="0" applyNumberFormat="1" applyFont="1" applyFill="1" applyBorder="1" applyAlignment="1">
      <alignment vertical="center"/>
    </xf>
    <xf numFmtId="178" fontId="6" fillId="0" borderId="5" xfId="0" applyNumberFormat="1" applyFont="1" applyFill="1" applyBorder="1" applyAlignment="1" applyProtection="1">
      <alignment horizontal="right" vertical="center"/>
    </xf>
    <xf numFmtId="0" fontId="7" fillId="0" borderId="0" xfId="0" applyNumberFormat="1" applyFont="1" applyFill="1" applyBorder="1" applyAlignment="1" applyProtection="1">
      <alignment horizontal="left" vertical="center"/>
    </xf>
    <xf numFmtId="0" fontId="5" fillId="0" borderId="6" xfId="0" applyNumberFormat="1" applyFont="1" applyFill="1" applyBorder="1" applyAlignment="1" applyProtection="1">
      <alignment horizontal="left" vertical="center"/>
    </xf>
    <xf numFmtId="0" fontId="1" fillId="0" borderId="7" xfId="0" applyFont="1" applyFill="1" applyBorder="1" applyAlignment="1">
      <alignment vertical="center"/>
    </xf>
    <xf numFmtId="3" fontId="1" fillId="0" borderId="8" xfId="0" applyNumberFormat="1" applyFont="1" applyFill="1" applyBorder="1" applyAlignment="1">
      <alignment vertical="center"/>
    </xf>
    <xf numFmtId="176" fontId="6" fillId="0" borderId="8" xfId="0" applyNumberFormat="1" applyFont="1" applyFill="1" applyBorder="1" applyAlignment="1" applyProtection="1">
      <alignment horizontal="right" vertical="center"/>
    </xf>
    <xf numFmtId="176" fontId="6" fillId="0" borderId="9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B454"/>
  <sheetViews>
    <sheetView tabSelected="1" workbookViewId="0">
      <pane ySplit="5" topLeftCell="A6" activePane="bottomLeft" state="frozen"/>
      <selection/>
      <selection pane="bottomLeft" activeCell="J12" sqref="J12"/>
    </sheetView>
  </sheetViews>
  <sheetFormatPr defaultColWidth="9" defaultRowHeight="13.5"/>
  <cols>
    <col min="1" max="1" width="34.5" style="1" customWidth="1"/>
    <col min="2" max="2" width="13.625" style="1" customWidth="1"/>
    <col min="3" max="3" width="13.625" style="2" customWidth="1"/>
    <col min="4" max="4" width="13.625" style="1" customWidth="1"/>
    <col min="5" max="6" width="13.625" style="2" customWidth="1"/>
    <col min="7" max="28" width="9" style="3"/>
    <col min="29" max="16384" width="9" style="2"/>
  </cols>
  <sheetData>
    <row r="1" s="1" customFormat="1" spans="1:28">
      <c r="A1" s="1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1" customFormat="1" spans="7:28"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="1" customFormat="1" ht="31.5" customHeight="1" spans="1:28">
      <c r="A3" s="5" t="s">
        <v>1</v>
      </c>
      <c r="B3" s="5"/>
      <c r="C3" s="5"/>
      <c r="D3" s="5"/>
      <c r="E3" s="5"/>
      <c r="F3" s="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="1" customFormat="1" ht="23.25" customHeight="1" spans="1:28">
      <c r="A4" s="6"/>
      <c r="B4" s="6"/>
      <c r="C4" s="6"/>
      <c r="D4" s="6"/>
      <c r="E4" s="6"/>
      <c r="F4" s="7" t="s">
        <v>2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="1" customFormat="1" ht="48" customHeight="1" spans="1:28">
      <c r="A5" s="8" t="s">
        <v>3</v>
      </c>
      <c r="B5" s="8" t="s">
        <v>4</v>
      </c>
      <c r="C5" s="8" t="s">
        <v>5</v>
      </c>
      <c r="D5" s="9" t="s">
        <v>6</v>
      </c>
      <c r="E5" s="10" t="s">
        <v>7</v>
      </c>
      <c r="F5" s="11" t="s">
        <v>8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="2" customFormat="1" ht="21" customHeight="1" spans="1:28">
      <c r="A6" s="12" t="s">
        <v>9</v>
      </c>
      <c r="B6" s="13">
        <f>B7+B13+B17+B22+B28+B32+B37+B40+B44+B48+B50+B54+B57+B69+B77+B46+B60+B63+B65+B67</f>
        <v>125404</v>
      </c>
      <c r="C6" s="13">
        <f>C7+C13+C17+C22+C28+C32+C37+C40+C44+C48+C50+C54+C57+C69+C77+C46+C60+C63+C65+C67</f>
        <v>80168</v>
      </c>
      <c r="D6" s="13">
        <f>D7+D13+D17+D22+D28+D32+D37+D44+D46+D48+D50+D54+D57+D60+D63+D65+D67+D69+D77+D40</f>
        <v>80049</v>
      </c>
      <c r="E6" s="14">
        <f>(D6/C6)*100</f>
        <v>99.8515617203872</v>
      </c>
      <c r="F6" s="15">
        <v>134.110137546282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="2" customFormat="1" ht="21" customHeight="1" spans="1:28">
      <c r="A7" s="12" t="s">
        <v>10</v>
      </c>
      <c r="B7" s="16">
        <v>15430</v>
      </c>
      <c r="C7" s="16">
        <v>18023</v>
      </c>
      <c r="D7" s="16">
        <v>18023</v>
      </c>
      <c r="E7" s="14">
        <f>(D7/C7)*100</f>
        <v>100</v>
      </c>
      <c r="F7" s="15">
        <v>150.342008675342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="2" customFormat="1" ht="21" customHeight="1" spans="1:28">
      <c r="A8" s="17" t="s">
        <v>11</v>
      </c>
      <c r="B8" s="16"/>
      <c r="C8" s="16"/>
      <c r="D8" s="16">
        <v>9381</v>
      </c>
      <c r="E8" s="14"/>
      <c r="F8" s="15">
        <v>203.669127225358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="2" customFormat="1" ht="21" customHeight="1" spans="1:28">
      <c r="A9" s="17" t="s">
        <v>12</v>
      </c>
      <c r="B9" s="16"/>
      <c r="C9" s="16"/>
      <c r="D9" s="16">
        <v>5958</v>
      </c>
      <c r="E9" s="14"/>
      <c r="F9" s="15">
        <v>96.6266623418748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="2" customFormat="1" ht="21" customHeight="1" spans="1:28">
      <c r="A10" s="17" t="s">
        <v>13</v>
      </c>
      <c r="B10" s="16"/>
      <c r="C10" s="16"/>
      <c r="D10" s="16">
        <v>298</v>
      </c>
      <c r="E10" s="14"/>
      <c r="F10" s="15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="2" customFormat="1" ht="21" customHeight="1" spans="1:28">
      <c r="A11" s="17" t="s">
        <v>14</v>
      </c>
      <c r="B11" s="16"/>
      <c r="C11" s="16"/>
      <c r="D11" s="16">
        <v>232</v>
      </c>
      <c r="E11" s="14"/>
      <c r="F11" s="15">
        <v>123.404255319149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="2" customFormat="1" ht="21" customHeight="1" spans="1:28">
      <c r="A12" s="17" t="s">
        <v>15</v>
      </c>
      <c r="B12" s="16"/>
      <c r="C12" s="16"/>
      <c r="D12" s="16">
        <v>2154</v>
      </c>
      <c r="E12" s="14"/>
      <c r="F12" s="15">
        <v>211.383709519136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="2" customFormat="1" ht="21" customHeight="1" spans="1:28">
      <c r="A13" s="12" t="s">
        <v>16</v>
      </c>
      <c r="B13" s="16">
        <v>39485</v>
      </c>
      <c r="C13" s="16">
        <v>14634</v>
      </c>
      <c r="D13" s="16">
        <v>14634</v>
      </c>
      <c r="E13" s="14">
        <f>(D13/C13)*100</f>
        <v>100</v>
      </c>
      <c r="F13" s="15">
        <v>264.72503617945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="2" customFormat="1" ht="21" customHeight="1" spans="1:28">
      <c r="A14" s="17" t="s">
        <v>11</v>
      </c>
      <c r="B14" s="16"/>
      <c r="C14" s="16"/>
      <c r="D14" s="16">
        <v>2622</v>
      </c>
      <c r="E14" s="14"/>
      <c r="F14" s="15">
        <v>182.972784368458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="2" customFormat="1" ht="21" customHeight="1" spans="1:28">
      <c r="A15" s="17" t="s">
        <v>17</v>
      </c>
      <c r="B15" s="16"/>
      <c r="C15" s="16"/>
      <c r="D15" s="16">
        <v>36</v>
      </c>
      <c r="E15" s="14"/>
      <c r="F15" s="15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="2" customFormat="1" ht="21" customHeight="1" spans="1:28">
      <c r="A16" s="17" t="s">
        <v>18</v>
      </c>
      <c r="B16" s="16"/>
      <c r="C16" s="16"/>
      <c r="D16" s="16">
        <v>11976</v>
      </c>
      <c r="E16" s="14"/>
      <c r="F16" s="15">
        <v>292.454212454212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="2" customFormat="1" ht="21" customHeight="1" spans="1:28">
      <c r="A17" s="12" t="s">
        <v>19</v>
      </c>
      <c r="B17" s="16">
        <v>57</v>
      </c>
      <c r="C17" s="16">
        <v>32</v>
      </c>
      <c r="D17" s="16">
        <v>32</v>
      </c>
      <c r="E17" s="14">
        <f>(D17/C17)*100</f>
        <v>100</v>
      </c>
      <c r="F17" s="15">
        <v>35.1648351648352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="2" customFormat="1" ht="21" customHeight="1" spans="1:28">
      <c r="A18" s="17" t="s">
        <v>11</v>
      </c>
      <c r="B18" s="16"/>
      <c r="C18" s="16"/>
      <c r="D18" s="16">
        <v>7</v>
      </c>
      <c r="E18" s="14"/>
      <c r="F18" s="15">
        <v>350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="2" customFormat="1" ht="21" customHeight="1" spans="1:28">
      <c r="A19" s="17" t="s">
        <v>20</v>
      </c>
      <c r="B19" s="16"/>
      <c r="C19" s="16"/>
      <c r="D19" s="16">
        <v>8</v>
      </c>
      <c r="E19" s="14"/>
      <c r="F19" s="15">
        <v>13.3333333333333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="2" customFormat="1" ht="21" customHeight="1" spans="1:28">
      <c r="A20" s="17" t="s">
        <v>21</v>
      </c>
      <c r="B20" s="16"/>
      <c r="C20" s="16"/>
      <c r="D20" s="16">
        <v>16</v>
      </c>
      <c r="E20" s="14"/>
      <c r="F20" s="15">
        <v>69.5652173913043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="2" customFormat="1" ht="21" customHeight="1" spans="1:28">
      <c r="A21" s="17" t="s">
        <v>22</v>
      </c>
      <c r="B21" s="16"/>
      <c r="C21" s="16"/>
      <c r="D21" s="16">
        <v>1</v>
      </c>
      <c r="E21" s="14"/>
      <c r="F21" s="15">
        <v>16.6666666666667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="2" customFormat="1" ht="21" customHeight="1" spans="1:28">
      <c r="A22" s="12" t="s">
        <v>23</v>
      </c>
      <c r="B22" s="16">
        <v>53338</v>
      </c>
      <c r="C22" s="16">
        <v>27455</v>
      </c>
      <c r="D22" s="16">
        <v>27455</v>
      </c>
      <c r="E22" s="14">
        <f>(D22/C22)*100</f>
        <v>100</v>
      </c>
      <c r="F22" s="15">
        <v>120.421948331067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="2" customFormat="1" ht="21" customHeight="1" spans="1:28">
      <c r="A23" s="17" t="s">
        <v>11</v>
      </c>
      <c r="B23" s="16"/>
      <c r="C23" s="16"/>
      <c r="D23" s="16">
        <v>12079</v>
      </c>
      <c r="E23" s="14"/>
      <c r="F23" s="15">
        <v>1532.86802030457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="2" customFormat="1" ht="21" customHeight="1" spans="1:28">
      <c r="A24" s="17" t="s">
        <v>24</v>
      </c>
      <c r="B24" s="16"/>
      <c r="C24" s="16"/>
      <c r="D24" s="16">
        <v>88</v>
      </c>
      <c r="E24" s="14"/>
      <c r="F24" s="15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="2" customFormat="1" ht="21" customHeight="1" spans="1:28">
      <c r="A25" s="17" t="s">
        <v>25</v>
      </c>
      <c r="B25" s="16"/>
      <c r="C25" s="16"/>
      <c r="D25" s="16">
        <v>64</v>
      </c>
      <c r="E25" s="14"/>
      <c r="F25" s="15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="2" customFormat="1" ht="21" customHeight="1" spans="1:28">
      <c r="A26" s="17" t="s">
        <v>14</v>
      </c>
      <c r="B26" s="16"/>
      <c r="C26" s="16"/>
      <c r="D26" s="16">
        <v>58</v>
      </c>
      <c r="E26" s="14"/>
      <c r="F26" s="15">
        <v>73.4177215189873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="2" customFormat="1" ht="21" customHeight="1" spans="1:28">
      <c r="A27" s="17" t="s">
        <v>26</v>
      </c>
      <c r="B27" s="16"/>
      <c r="C27" s="16"/>
      <c r="D27" s="16">
        <v>15166</v>
      </c>
      <c r="E27" s="14"/>
      <c r="F27" s="15">
        <v>69.1501003100492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="2" customFormat="1" ht="21" customHeight="1" spans="1:28">
      <c r="A28" s="12" t="s">
        <v>27</v>
      </c>
      <c r="B28" s="16">
        <v>1000</v>
      </c>
      <c r="C28" s="16">
        <v>2248</v>
      </c>
      <c r="D28" s="16">
        <v>2248</v>
      </c>
      <c r="E28" s="14">
        <f>(D28/C28)*100</f>
        <v>100</v>
      </c>
      <c r="F28" s="15">
        <v>108.44187168355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="2" customFormat="1" ht="21" customHeight="1" spans="1:28">
      <c r="A29" s="17" t="s">
        <v>11</v>
      </c>
      <c r="B29" s="16"/>
      <c r="C29" s="16"/>
      <c r="D29" s="16">
        <v>1740</v>
      </c>
      <c r="E29" s="14"/>
      <c r="F29" s="15">
        <v>2383.56164383562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="2" customFormat="1" ht="21" customHeight="1" spans="1:28">
      <c r="A30" s="17" t="s">
        <v>28</v>
      </c>
      <c r="B30" s="16"/>
      <c r="C30" s="16"/>
      <c r="D30" s="16">
        <v>472</v>
      </c>
      <c r="E30" s="14"/>
      <c r="F30" s="15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="2" customFormat="1" ht="21" customHeight="1" spans="1:28">
      <c r="A31" s="17" t="s">
        <v>29</v>
      </c>
      <c r="B31" s="16"/>
      <c r="C31" s="16"/>
      <c r="D31" s="16">
        <v>36</v>
      </c>
      <c r="E31" s="14"/>
      <c r="F31" s="15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="2" customFormat="1" ht="21" customHeight="1" spans="1:28">
      <c r="A32" s="12" t="s">
        <v>30</v>
      </c>
      <c r="B32" s="16">
        <v>1506</v>
      </c>
      <c r="C32" s="16">
        <v>1599</v>
      </c>
      <c r="D32" s="16">
        <v>1559</v>
      </c>
      <c r="E32" s="14">
        <f>(D32/C32)*100</f>
        <v>97.4984365228268</v>
      </c>
      <c r="F32" s="15">
        <v>36.3064741499767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="2" customFormat="1" ht="21" customHeight="1" spans="1:28">
      <c r="A33" s="17" t="s">
        <v>11</v>
      </c>
      <c r="B33" s="16"/>
      <c r="C33" s="16"/>
      <c r="D33" s="16">
        <v>559</v>
      </c>
      <c r="E33" s="14"/>
      <c r="F33" s="15">
        <v>100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="2" customFormat="1" ht="21" customHeight="1" spans="1:28">
      <c r="A34" s="17" t="s">
        <v>31</v>
      </c>
      <c r="B34" s="16"/>
      <c r="C34" s="16"/>
      <c r="D34" s="16">
        <v>986</v>
      </c>
      <c r="E34" s="14"/>
      <c r="F34" s="15">
        <v>26.3989290495315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="2" customFormat="1" ht="21" customHeight="1" spans="1:28">
      <c r="A35" s="17" t="s">
        <v>32</v>
      </c>
      <c r="B35" s="16"/>
      <c r="C35" s="16"/>
      <c r="D35" s="16">
        <v>3</v>
      </c>
      <c r="E35" s="14"/>
      <c r="F35" s="15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="2" customFormat="1" ht="21" customHeight="1" spans="1:28">
      <c r="A36" s="17" t="s">
        <v>33</v>
      </c>
      <c r="B36" s="16"/>
      <c r="C36" s="16"/>
      <c r="D36" s="16">
        <v>11</v>
      </c>
      <c r="E36" s="14"/>
      <c r="F36" s="15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="2" customFormat="1" ht="21" customHeight="1" spans="1:28">
      <c r="A37" s="12" t="s">
        <v>34</v>
      </c>
      <c r="B37" s="16">
        <v>1899</v>
      </c>
      <c r="C37" s="16">
        <v>1512</v>
      </c>
      <c r="D37" s="16">
        <v>1512</v>
      </c>
      <c r="E37" s="14">
        <f>(D37/C37)*100</f>
        <v>100</v>
      </c>
      <c r="F37" s="15">
        <v>133.333333333333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="2" customFormat="1" ht="21" customHeight="1" spans="1:28">
      <c r="A38" s="17" t="s">
        <v>11</v>
      </c>
      <c r="B38" s="16"/>
      <c r="C38" s="16"/>
      <c r="D38" s="16">
        <v>1442</v>
      </c>
      <c r="E38" s="14"/>
      <c r="F38" s="15">
        <v>131.569343065693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="2" customFormat="1" ht="21" customHeight="1" spans="1:28">
      <c r="A39" s="17" t="s">
        <v>35</v>
      </c>
      <c r="B39" s="16"/>
      <c r="C39" s="16"/>
      <c r="D39" s="16">
        <v>70</v>
      </c>
      <c r="E39" s="14"/>
      <c r="F39" s="15">
        <v>189.189189189189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="2" customFormat="1" ht="21" customHeight="1" spans="1:28">
      <c r="A40" s="12" t="s">
        <v>36</v>
      </c>
      <c r="B40" s="16">
        <v>1523</v>
      </c>
      <c r="C40" s="16">
        <v>1589</v>
      </c>
      <c r="D40" s="16">
        <v>1589</v>
      </c>
      <c r="E40" s="14">
        <f>(D40/C40)*100</f>
        <v>100</v>
      </c>
      <c r="F40" s="15">
        <v>216.485013623978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="2" customFormat="1" ht="21" customHeight="1" spans="1:28">
      <c r="A41" s="17" t="s">
        <v>11</v>
      </c>
      <c r="B41" s="16"/>
      <c r="C41" s="16"/>
      <c r="D41" s="16">
        <v>989</v>
      </c>
      <c r="E41" s="14"/>
      <c r="F41" s="15">
        <v>189.827255278311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="2" customFormat="1" ht="21" customHeight="1" spans="1:28">
      <c r="A42" s="17" t="s">
        <v>37</v>
      </c>
      <c r="B42" s="16"/>
      <c r="C42" s="16"/>
      <c r="D42" s="16">
        <v>588</v>
      </c>
      <c r="E42" s="14"/>
      <c r="F42" s="15">
        <v>276.056338028169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="2" customFormat="1" ht="21" customHeight="1" spans="1:28">
      <c r="A43" s="17" t="s">
        <v>38</v>
      </c>
      <c r="B43" s="16"/>
      <c r="C43" s="16"/>
      <c r="D43" s="16">
        <v>12</v>
      </c>
      <c r="E43" s="14"/>
      <c r="F43" s="15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="2" customFormat="1" ht="21" customHeight="1" spans="1:28">
      <c r="A44" s="12" t="s">
        <v>39</v>
      </c>
      <c r="B44" s="16">
        <v>3</v>
      </c>
      <c r="C44" s="16">
        <v>80</v>
      </c>
      <c r="D44" s="16">
        <v>24</v>
      </c>
      <c r="E44" s="14">
        <f>(D44/C44)*100</f>
        <v>30</v>
      </c>
      <c r="F44" s="15">
        <v>80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="2" customFormat="1" ht="21" customHeight="1" spans="1:28">
      <c r="A45" s="17" t="s">
        <v>40</v>
      </c>
      <c r="B45" s="16"/>
      <c r="C45" s="16"/>
      <c r="D45" s="16">
        <v>24</v>
      </c>
      <c r="E45" s="14"/>
      <c r="F45" s="15">
        <v>80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="2" customFormat="1" ht="21" customHeight="1" spans="1:28">
      <c r="A46" s="12" t="s">
        <v>41</v>
      </c>
      <c r="B46" s="16"/>
      <c r="C46" s="16">
        <v>1</v>
      </c>
      <c r="D46" s="16">
        <v>1</v>
      </c>
      <c r="E46" s="14"/>
      <c r="F46" s="15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="2" customFormat="1" ht="21" customHeight="1" spans="1:28">
      <c r="A47" s="17" t="s">
        <v>42</v>
      </c>
      <c r="B47" s="16"/>
      <c r="C47" s="16"/>
      <c r="D47" s="16">
        <v>1</v>
      </c>
      <c r="E47" s="14"/>
      <c r="F47" s="15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="2" customFormat="1" ht="21" customHeight="1" spans="1:28">
      <c r="A48" s="12" t="s">
        <v>43</v>
      </c>
      <c r="B48" s="16"/>
      <c r="C48" s="16">
        <v>12</v>
      </c>
      <c r="D48" s="16">
        <v>12</v>
      </c>
      <c r="E48" s="14"/>
      <c r="F48" s="15">
        <v>75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="2" customFormat="1" ht="21" customHeight="1" spans="1:28">
      <c r="A49" s="17" t="s">
        <v>44</v>
      </c>
      <c r="B49" s="16"/>
      <c r="C49" s="16"/>
      <c r="D49" s="16">
        <v>12</v>
      </c>
      <c r="E49" s="14"/>
      <c r="F49" s="15">
        <v>75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="2" customFormat="1" ht="21" customHeight="1" spans="1:28">
      <c r="A50" s="12" t="s">
        <v>45</v>
      </c>
      <c r="B50" s="16">
        <v>1409</v>
      </c>
      <c r="C50" s="16">
        <v>1832</v>
      </c>
      <c r="D50" s="16">
        <v>1832</v>
      </c>
      <c r="E50" s="14">
        <f>(D50/C50)*100</f>
        <v>100</v>
      </c>
      <c r="F50" s="15">
        <v>131.988472622478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="2" customFormat="1" ht="21" customHeight="1" spans="1:28">
      <c r="A51" s="17" t="s">
        <v>11</v>
      </c>
      <c r="B51" s="16"/>
      <c r="C51" s="16"/>
      <c r="D51" s="16">
        <v>997</v>
      </c>
      <c r="E51" s="14"/>
      <c r="F51" s="15">
        <v>83.1526271893244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="2" customFormat="1" ht="21" customHeight="1" spans="1:28">
      <c r="A52" s="17" t="s">
        <v>28</v>
      </c>
      <c r="B52" s="16"/>
      <c r="C52" s="16"/>
      <c r="D52" s="16">
        <v>1</v>
      </c>
      <c r="E52" s="14"/>
      <c r="F52" s="15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="2" customFormat="1" ht="21" customHeight="1" spans="1:28">
      <c r="A53" s="17" t="s">
        <v>46</v>
      </c>
      <c r="B53" s="16"/>
      <c r="C53" s="16"/>
      <c r="D53" s="16">
        <v>834</v>
      </c>
      <c r="E53" s="14"/>
      <c r="F53" s="15">
        <v>441.269841269841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="2" customFormat="1" ht="21" customHeight="1" spans="1:28">
      <c r="A54" s="12" t="s">
        <v>47</v>
      </c>
      <c r="B54" s="16">
        <v>4457</v>
      </c>
      <c r="C54" s="16">
        <v>5318</v>
      </c>
      <c r="D54" s="16">
        <v>5318</v>
      </c>
      <c r="E54" s="14">
        <f>(D54/C54)*100</f>
        <v>100</v>
      </c>
      <c r="F54" s="15">
        <v>84.5200254291163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="2" customFormat="1" ht="21" customHeight="1" spans="1:28">
      <c r="A55" s="17" t="s">
        <v>11</v>
      </c>
      <c r="B55" s="16"/>
      <c r="C55" s="16"/>
      <c r="D55" s="16">
        <v>1396</v>
      </c>
      <c r="E55" s="14"/>
      <c r="F55" s="15">
        <v>125.314183123878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="2" customFormat="1" ht="21" customHeight="1" spans="1:28">
      <c r="A56" s="17" t="s">
        <v>48</v>
      </c>
      <c r="B56" s="16"/>
      <c r="C56" s="16"/>
      <c r="D56" s="16">
        <v>3922</v>
      </c>
      <c r="E56" s="14"/>
      <c r="F56" s="15">
        <v>75.7727975270479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="2" customFormat="1" ht="21" customHeight="1" spans="1:28">
      <c r="A57" s="12" t="s">
        <v>49</v>
      </c>
      <c r="B57" s="16">
        <v>1536</v>
      </c>
      <c r="C57" s="16">
        <v>1822</v>
      </c>
      <c r="D57" s="16">
        <v>1822</v>
      </c>
      <c r="E57" s="14">
        <f>(D57/C57)*100</f>
        <v>100</v>
      </c>
      <c r="F57" s="15">
        <v>123.024983119514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="2" customFormat="1" ht="21" customHeight="1" spans="1:28">
      <c r="A58" s="17" t="s">
        <v>11</v>
      </c>
      <c r="B58" s="16"/>
      <c r="C58" s="16"/>
      <c r="D58" s="16">
        <v>1350</v>
      </c>
      <c r="E58" s="14"/>
      <c r="F58" s="15">
        <v>176.701570680628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="2" customFormat="1" ht="21" customHeight="1" spans="1:28">
      <c r="A59" s="17" t="s">
        <v>50</v>
      </c>
      <c r="B59" s="16"/>
      <c r="C59" s="16"/>
      <c r="D59" s="16">
        <v>472</v>
      </c>
      <c r="E59" s="14"/>
      <c r="F59" s="15">
        <v>65.8298465829847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="2" customFormat="1" ht="21" customHeight="1" spans="1:28">
      <c r="A60" s="12" t="s">
        <v>51</v>
      </c>
      <c r="B60" s="16"/>
      <c r="C60" s="16">
        <v>43</v>
      </c>
      <c r="D60" s="16">
        <v>43</v>
      </c>
      <c r="E60" s="14"/>
      <c r="F60" s="15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="2" customFormat="1" ht="21" customHeight="1" spans="1:28">
      <c r="A61" s="17" t="s">
        <v>52</v>
      </c>
      <c r="B61" s="16"/>
      <c r="C61" s="16"/>
      <c r="D61" s="16">
        <v>28</v>
      </c>
      <c r="E61" s="14"/>
      <c r="F61" s="15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="2" customFormat="1" ht="21" customHeight="1" spans="1:28">
      <c r="A62" s="17" t="s">
        <v>53</v>
      </c>
      <c r="B62" s="16"/>
      <c r="C62" s="16"/>
      <c r="D62" s="16">
        <v>15</v>
      </c>
      <c r="E62" s="14"/>
      <c r="F62" s="15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="2" customFormat="1" ht="21" customHeight="1" spans="1:28">
      <c r="A63" s="12" t="s">
        <v>54</v>
      </c>
      <c r="B63" s="16"/>
      <c r="C63" s="16">
        <v>2</v>
      </c>
      <c r="D63" s="16">
        <v>2</v>
      </c>
      <c r="E63" s="14"/>
      <c r="F63" s="15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="2" customFormat="1" ht="21" customHeight="1" spans="1:28">
      <c r="A64" s="17" t="s">
        <v>55</v>
      </c>
      <c r="B64" s="16"/>
      <c r="C64" s="16"/>
      <c r="D64" s="16">
        <v>2</v>
      </c>
      <c r="E64" s="14"/>
      <c r="F64" s="15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="2" customFormat="1" ht="21" customHeight="1" spans="1:28">
      <c r="A65" s="12" t="s">
        <v>56</v>
      </c>
      <c r="B65" s="16"/>
      <c r="C65" s="16">
        <v>15</v>
      </c>
      <c r="D65" s="16">
        <v>15</v>
      </c>
      <c r="E65" s="14"/>
      <c r="F65" s="15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="2" customFormat="1" ht="21" customHeight="1" spans="1:28">
      <c r="A66" s="17" t="s">
        <v>57</v>
      </c>
      <c r="B66" s="16"/>
      <c r="C66" s="16"/>
      <c r="D66" s="16">
        <v>15</v>
      </c>
      <c r="E66" s="14"/>
      <c r="F66" s="15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="2" customFormat="1" ht="21" customHeight="1" spans="1:28">
      <c r="A67" s="12" t="s">
        <v>58</v>
      </c>
      <c r="B67" s="16"/>
      <c r="C67" s="16">
        <v>8</v>
      </c>
      <c r="D67" s="16">
        <v>8</v>
      </c>
      <c r="E67" s="14"/>
      <c r="F67" s="15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="2" customFormat="1" ht="21" customHeight="1" spans="1:28">
      <c r="A68" s="17" t="s">
        <v>59</v>
      </c>
      <c r="B68" s="16"/>
      <c r="C68" s="16"/>
      <c r="D68" s="16">
        <v>8</v>
      </c>
      <c r="E68" s="14"/>
      <c r="F68" s="15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="2" customFormat="1" ht="21" customHeight="1" spans="1:28">
      <c r="A69" s="12" t="s">
        <v>60</v>
      </c>
      <c r="B69" s="16">
        <v>2712</v>
      </c>
      <c r="C69" s="16">
        <v>2701</v>
      </c>
      <c r="D69" s="16">
        <v>2678</v>
      </c>
      <c r="E69" s="14">
        <f>(D69/C69)*100</f>
        <v>99.1484635320252</v>
      </c>
      <c r="F69" s="15">
        <v>187.141858839972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="2" customFormat="1" ht="21" customHeight="1" spans="1:28">
      <c r="A70" s="17" t="s">
        <v>11</v>
      </c>
      <c r="B70" s="16"/>
      <c r="C70" s="16"/>
      <c r="D70" s="16">
        <v>1799</v>
      </c>
      <c r="E70" s="14"/>
      <c r="F70" s="15">
        <v>160.338680926916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="2" customFormat="1" ht="21" customHeight="1" spans="1:28">
      <c r="A71" s="17" t="s">
        <v>61</v>
      </c>
      <c r="B71" s="16"/>
      <c r="C71" s="16"/>
      <c r="D71" s="16">
        <v>17</v>
      </c>
      <c r="E71" s="14"/>
      <c r="F71" s="15">
        <v>29.3103448275862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="2" customFormat="1" ht="21" customHeight="1" spans="1:28">
      <c r="A72" s="17" t="s">
        <v>62</v>
      </c>
      <c r="B72" s="16"/>
      <c r="C72" s="16"/>
      <c r="D72" s="16">
        <v>15</v>
      </c>
      <c r="E72" s="14"/>
      <c r="F72" s="15">
        <v>300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="2" customFormat="1" ht="21" customHeight="1" spans="1:28">
      <c r="A73" s="17" t="s">
        <v>63</v>
      </c>
      <c r="B73" s="16"/>
      <c r="C73" s="16"/>
      <c r="D73" s="16">
        <v>120</v>
      </c>
      <c r="E73" s="14"/>
      <c r="F73" s="15">
        <v>413.793103448276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="2" customFormat="1" ht="21" customHeight="1" spans="1:28">
      <c r="A74" s="17" t="s">
        <v>64</v>
      </c>
      <c r="B74" s="16"/>
      <c r="C74" s="16"/>
      <c r="D74" s="16">
        <v>53</v>
      </c>
      <c r="E74" s="14"/>
      <c r="F74" s="15">
        <v>252.380952380952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="2" customFormat="1" ht="21" customHeight="1" spans="1:28">
      <c r="A75" s="17" t="s">
        <v>65</v>
      </c>
      <c r="B75" s="16"/>
      <c r="C75" s="16"/>
      <c r="D75" s="16">
        <v>141</v>
      </c>
      <c r="E75" s="14"/>
      <c r="F75" s="15">
        <v>128.181818181818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="2" customFormat="1" ht="21" customHeight="1" spans="1:28">
      <c r="A76" s="17" t="s">
        <v>66</v>
      </c>
      <c r="B76" s="16"/>
      <c r="C76" s="16"/>
      <c r="D76" s="16">
        <v>533</v>
      </c>
      <c r="E76" s="14"/>
      <c r="F76" s="15">
        <v>951.785714285714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="2" customFormat="1" ht="21" customHeight="1" spans="1:28">
      <c r="A77" s="12" t="s">
        <v>67</v>
      </c>
      <c r="B77" s="16">
        <v>1049</v>
      </c>
      <c r="C77" s="16">
        <v>1242</v>
      </c>
      <c r="D77" s="16">
        <v>1242</v>
      </c>
      <c r="E77" s="14">
        <f>(D77/C77)*100</f>
        <v>100</v>
      </c>
      <c r="F77" s="15">
        <v>302.926829268293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="2" customFormat="1" ht="21" customHeight="1" spans="1:28">
      <c r="A78" s="17" t="s">
        <v>68</v>
      </c>
      <c r="B78" s="16"/>
      <c r="C78" s="16"/>
      <c r="D78" s="16">
        <v>1242</v>
      </c>
      <c r="E78" s="14"/>
      <c r="F78" s="15">
        <v>302.926829268293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="2" customFormat="1" ht="21" customHeight="1" spans="1:28">
      <c r="A79" s="12" t="s">
        <v>69</v>
      </c>
      <c r="B79" s="16"/>
      <c r="C79" s="16">
        <v>100</v>
      </c>
      <c r="D79" s="16">
        <v>100</v>
      </c>
      <c r="E79" s="14"/>
      <c r="F79" s="15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="2" customFormat="1" ht="21" customHeight="1" spans="1:28">
      <c r="A80" s="12" t="s">
        <v>70</v>
      </c>
      <c r="B80" s="16">
        <v>28990</v>
      </c>
      <c r="C80" s="16">
        <v>30467</v>
      </c>
      <c r="D80" s="16">
        <v>30252</v>
      </c>
      <c r="E80" s="14">
        <f>(D80/C80)*100</f>
        <v>99.2943184429054</v>
      </c>
      <c r="F80" s="15">
        <v>120.219360991893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="2" customFormat="1" ht="21" customHeight="1" spans="1:28">
      <c r="A81" s="12" t="s">
        <v>71</v>
      </c>
      <c r="B81" s="16">
        <f>B82+B84+B90+B95+B99+B91+B93</f>
        <v>57172</v>
      </c>
      <c r="C81" s="16">
        <f>C82+C84+C90+C95+C99+C91+C93</f>
        <v>71873</v>
      </c>
      <c r="D81" s="16">
        <f>D82+D84+D90+D91+D93+D95+D99</f>
        <v>68379</v>
      </c>
      <c r="E81" s="14">
        <f>(D81/C81)*100</f>
        <v>95.1386473362737</v>
      </c>
      <c r="F81" s="15">
        <v>103.6123948784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="2" customFormat="1" ht="21" customHeight="1" spans="1:28">
      <c r="A82" s="12" t="s">
        <v>72</v>
      </c>
      <c r="B82" s="16">
        <v>847</v>
      </c>
      <c r="C82" s="16">
        <v>782</v>
      </c>
      <c r="D82" s="16">
        <v>782</v>
      </c>
      <c r="E82" s="14">
        <f>(D82/C82)*100</f>
        <v>100</v>
      </c>
      <c r="F82" s="15">
        <v>122.570532915361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="2" customFormat="1" ht="21" customHeight="1" spans="1:28">
      <c r="A83" s="17" t="s">
        <v>11</v>
      </c>
      <c r="B83" s="16"/>
      <c r="C83" s="16"/>
      <c r="D83" s="16">
        <v>782</v>
      </c>
      <c r="E83" s="14"/>
      <c r="F83" s="15">
        <v>122.570532915361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="2" customFormat="1" ht="21" customHeight="1" spans="1:28">
      <c r="A84" s="12" t="s">
        <v>73</v>
      </c>
      <c r="B84" s="16">
        <v>48073</v>
      </c>
      <c r="C84" s="16">
        <v>58889</v>
      </c>
      <c r="D84" s="16">
        <v>57581</v>
      </c>
      <c r="E84" s="14">
        <f>(D84/C84)*100</f>
        <v>97.7788721153356</v>
      </c>
      <c r="F84" s="15">
        <v>103.125223869905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="2" customFormat="1" ht="21" customHeight="1" spans="1:28">
      <c r="A85" s="17" t="s">
        <v>74</v>
      </c>
      <c r="B85" s="16"/>
      <c r="C85" s="16"/>
      <c r="D85" s="16">
        <v>9147</v>
      </c>
      <c r="E85" s="14"/>
      <c r="F85" s="15">
        <v>128.994500070512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="2" customFormat="1" ht="21" customHeight="1" spans="1:28">
      <c r="A86" s="17" t="s">
        <v>75</v>
      </c>
      <c r="B86" s="16"/>
      <c r="C86" s="16"/>
      <c r="D86" s="16">
        <v>20113</v>
      </c>
      <c r="E86" s="14"/>
      <c r="F86" s="15">
        <v>113.671301005991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="2" customFormat="1" ht="21" customHeight="1" spans="1:28">
      <c r="A87" s="17" t="s">
        <v>76</v>
      </c>
      <c r="B87" s="16"/>
      <c r="C87" s="16"/>
      <c r="D87" s="16">
        <v>7278</v>
      </c>
      <c r="E87" s="14"/>
      <c r="F87" s="15">
        <v>122.114093959732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="2" customFormat="1" ht="21" customHeight="1" spans="1:28">
      <c r="A88" s="17" t="s">
        <v>77</v>
      </c>
      <c r="B88" s="16"/>
      <c r="C88" s="16"/>
      <c r="D88" s="16">
        <v>3407</v>
      </c>
      <c r="E88" s="14"/>
      <c r="F88" s="15">
        <v>90.7082002129925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="2" customFormat="1" ht="21" customHeight="1" spans="1:28">
      <c r="A89" s="17" t="s">
        <v>78</v>
      </c>
      <c r="B89" s="16"/>
      <c r="C89" s="16"/>
      <c r="D89" s="16">
        <v>17636</v>
      </c>
      <c r="E89" s="14"/>
      <c r="F89" s="15">
        <v>82.6622920084369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="2" customFormat="1" ht="21" customHeight="1" spans="1:28">
      <c r="A90" s="12" t="s">
        <v>79</v>
      </c>
      <c r="B90" s="16">
        <v>5</v>
      </c>
      <c r="C90" s="16"/>
      <c r="D90" s="16"/>
      <c r="E90" s="14"/>
      <c r="F90" s="15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="2" customFormat="1" ht="21" customHeight="1" spans="1:28">
      <c r="A91" s="12" t="s">
        <v>80</v>
      </c>
      <c r="B91" s="16">
        <v>7</v>
      </c>
      <c r="C91" s="16">
        <v>7</v>
      </c>
      <c r="D91" s="16">
        <v>7</v>
      </c>
      <c r="E91" s="14">
        <f>(D91/C91)*100</f>
        <v>100</v>
      </c>
      <c r="F91" s="15">
        <v>100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="2" customFormat="1" ht="21" customHeight="1" spans="1:28">
      <c r="A92" s="17" t="s">
        <v>81</v>
      </c>
      <c r="B92" s="16"/>
      <c r="C92" s="16"/>
      <c r="D92" s="16">
        <v>7</v>
      </c>
      <c r="E92" s="14"/>
      <c r="F92" s="15">
        <v>100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="2" customFormat="1" ht="21" customHeight="1" spans="1:28">
      <c r="A93" s="12" t="s">
        <v>82</v>
      </c>
      <c r="B93" s="16">
        <v>80</v>
      </c>
      <c r="C93" s="16">
        <v>26</v>
      </c>
      <c r="D93" s="16">
        <v>26</v>
      </c>
      <c r="E93" s="14">
        <f>(D93/C93)*100</f>
        <v>100</v>
      </c>
      <c r="F93" s="15">
        <v>54.1666666666667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="2" customFormat="1" ht="21" customHeight="1" spans="1:28">
      <c r="A94" s="17" t="s">
        <v>83</v>
      </c>
      <c r="B94" s="16"/>
      <c r="C94" s="16"/>
      <c r="D94" s="16">
        <v>26</v>
      </c>
      <c r="E94" s="14"/>
      <c r="F94" s="15">
        <v>54.1666666666667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="2" customFormat="1" ht="21" customHeight="1" spans="1:28">
      <c r="A95" s="12" t="s">
        <v>84</v>
      </c>
      <c r="B95" s="16">
        <v>8000</v>
      </c>
      <c r="C95" s="16">
        <v>12110</v>
      </c>
      <c r="D95" s="16">
        <v>9924</v>
      </c>
      <c r="E95" s="14">
        <f>(D95/C95)*100</f>
        <v>81.9488026424443</v>
      </c>
      <c r="F95" s="15">
        <v>105.160538306665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="2" customFormat="1" ht="21" customHeight="1" spans="1:28">
      <c r="A96" s="17" t="s">
        <v>85</v>
      </c>
      <c r="B96" s="16"/>
      <c r="C96" s="16"/>
      <c r="D96" s="16">
        <v>8462</v>
      </c>
      <c r="E96" s="14"/>
      <c r="F96" s="15">
        <v>107.549567869853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="2" customFormat="1" ht="21" customHeight="1" spans="1:28">
      <c r="A97" s="17" t="s">
        <v>86</v>
      </c>
      <c r="B97" s="16"/>
      <c r="C97" s="16"/>
      <c r="D97" s="16">
        <v>1000</v>
      </c>
      <c r="E97" s="14"/>
      <c r="F97" s="15">
        <v>63.7348629700446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="2" customFormat="1" ht="21" customHeight="1" spans="1:28">
      <c r="A98" s="17" t="s">
        <v>87</v>
      </c>
      <c r="B98" s="16"/>
      <c r="C98" s="16"/>
      <c r="D98" s="16">
        <v>462</v>
      </c>
      <c r="E98" s="14"/>
      <c r="F98" s="15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="2" customFormat="1" ht="21" customHeight="1" spans="1:28">
      <c r="A99" s="12" t="s">
        <v>88</v>
      </c>
      <c r="B99" s="16">
        <v>160</v>
      </c>
      <c r="C99" s="16">
        <v>59</v>
      </c>
      <c r="D99" s="16">
        <v>59</v>
      </c>
      <c r="E99" s="14">
        <f t="shared" ref="E99:E102" si="0">(D99/C99)*100</f>
        <v>100</v>
      </c>
      <c r="F99" s="15">
        <v>203.448275862069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="2" customFormat="1" ht="21" customHeight="1" spans="1:28">
      <c r="A100" s="17" t="s">
        <v>89</v>
      </c>
      <c r="B100" s="16"/>
      <c r="C100" s="16"/>
      <c r="D100" s="16">
        <v>59</v>
      </c>
      <c r="E100" s="14"/>
      <c r="F100" s="15">
        <v>203.448275862069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="2" customFormat="1" ht="21" customHeight="1" spans="1:28">
      <c r="A101" s="12" t="s">
        <v>90</v>
      </c>
      <c r="B101" s="16">
        <f>B102+B105+B107+B110+B114+B115+B118</f>
        <v>47337</v>
      </c>
      <c r="C101" s="16">
        <f>C102+C105+C107+C110+C114+C115+C118</f>
        <v>27357</v>
      </c>
      <c r="D101" s="16">
        <f>D102+D105+D107+D110+D114+D115+D118</f>
        <v>26137</v>
      </c>
      <c r="E101" s="14">
        <f t="shared" si="0"/>
        <v>95.5404466864057</v>
      </c>
      <c r="F101" s="15">
        <v>88.9074086672563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="2" customFormat="1" ht="21" customHeight="1" spans="1:28">
      <c r="A102" s="12" t="s">
        <v>91</v>
      </c>
      <c r="B102" s="16">
        <v>6387</v>
      </c>
      <c r="C102" s="16">
        <v>6928</v>
      </c>
      <c r="D102" s="16">
        <v>6928</v>
      </c>
      <c r="E102" s="14">
        <f t="shared" si="0"/>
        <v>100</v>
      </c>
      <c r="F102" s="15">
        <v>100.260492040521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="2" customFormat="1" ht="21" customHeight="1" spans="1:28">
      <c r="A103" s="17" t="s">
        <v>11</v>
      </c>
      <c r="B103" s="16"/>
      <c r="C103" s="16"/>
      <c r="D103" s="16">
        <v>407</v>
      </c>
      <c r="E103" s="14"/>
      <c r="F103" s="15">
        <v>104.627249357326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="2" customFormat="1" ht="21" customHeight="1" spans="1:28">
      <c r="A104" s="17" t="s">
        <v>92</v>
      </c>
      <c r="B104" s="16"/>
      <c r="C104" s="16"/>
      <c r="D104" s="16">
        <v>6521</v>
      </c>
      <c r="E104" s="14"/>
      <c r="F104" s="15">
        <v>100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="2" customFormat="1" ht="21" customHeight="1" spans="1:28">
      <c r="A105" s="12" t="s">
        <v>93</v>
      </c>
      <c r="B105" s="16">
        <v>200</v>
      </c>
      <c r="C105" s="16">
        <v>150</v>
      </c>
      <c r="D105" s="16">
        <v>150</v>
      </c>
      <c r="E105" s="14">
        <f>(D105/C105)*100</f>
        <v>100</v>
      </c>
      <c r="F105" s="15">
        <v>83.3333333333333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="2" customFormat="1" ht="21" customHeight="1" spans="1:28">
      <c r="A106" s="17" t="s">
        <v>94</v>
      </c>
      <c r="B106" s="16"/>
      <c r="C106" s="16"/>
      <c r="D106" s="16">
        <v>150</v>
      </c>
      <c r="E106" s="14"/>
      <c r="F106" s="15">
        <v>83.3333333333333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="2" customFormat="1" ht="21" customHeight="1" spans="1:28">
      <c r="A107" s="12" t="s">
        <v>95</v>
      </c>
      <c r="B107" s="16">
        <v>10</v>
      </c>
      <c r="C107" s="16">
        <v>2110</v>
      </c>
      <c r="D107" s="16">
        <v>2110</v>
      </c>
      <c r="E107" s="14"/>
      <c r="F107" s="15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="2" customFormat="1" ht="21" customHeight="1" spans="1:28">
      <c r="A108" s="17" t="s">
        <v>96</v>
      </c>
      <c r="B108" s="16"/>
      <c r="C108" s="16"/>
      <c r="D108" s="16">
        <v>2100</v>
      </c>
      <c r="E108" s="14"/>
      <c r="F108" s="15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="2" customFormat="1" ht="21" customHeight="1" spans="1:28">
      <c r="A109" s="17" t="s">
        <v>97</v>
      </c>
      <c r="B109" s="16"/>
      <c r="C109" s="16"/>
      <c r="D109" s="16">
        <v>10</v>
      </c>
      <c r="E109" s="14"/>
      <c r="F109" s="15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="2" customFormat="1" ht="21" customHeight="1" spans="1:28">
      <c r="A110" s="12" t="s">
        <v>98</v>
      </c>
      <c r="B110" s="16">
        <v>5504</v>
      </c>
      <c r="C110" s="16">
        <v>3245</v>
      </c>
      <c r="D110" s="16">
        <v>3245</v>
      </c>
      <c r="E110" s="14">
        <f>(D110/C110)*100</f>
        <v>100</v>
      </c>
      <c r="F110" s="15">
        <v>87.1140939597315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="2" customFormat="1" ht="21" customHeight="1" spans="1:28">
      <c r="A111" s="17" t="s">
        <v>99</v>
      </c>
      <c r="B111" s="16"/>
      <c r="C111" s="16"/>
      <c r="D111" s="16">
        <v>3000</v>
      </c>
      <c r="E111" s="14"/>
      <c r="F111" s="15">
        <v>150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="2" customFormat="1" ht="21" customHeight="1" spans="1:28">
      <c r="A112" s="17" t="s">
        <v>100</v>
      </c>
      <c r="B112" s="16"/>
      <c r="C112" s="16"/>
      <c r="D112" s="16">
        <v>235</v>
      </c>
      <c r="E112" s="14"/>
      <c r="F112" s="15">
        <v>16.4912280701754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="2" customFormat="1" ht="21" customHeight="1" spans="1:28">
      <c r="A113" s="17" t="s">
        <v>101</v>
      </c>
      <c r="B113" s="16"/>
      <c r="C113" s="16"/>
      <c r="D113" s="16">
        <v>10</v>
      </c>
      <c r="E113" s="14"/>
      <c r="F113" s="15">
        <v>3.33333333333333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="2" customFormat="1" ht="21" customHeight="1" spans="1:28">
      <c r="A114" s="12" t="s">
        <v>102</v>
      </c>
      <c r="B114" s="16">
        <v>19</v>
      </c>
      <c r="C114" s="16"/>
      <c r="D114" s="16"/>
      <c r="E114" s="14"/>
      <c r="F114" s="15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="2" customFormat="1" ht="21" customHeight="1" spans="1:28">
      <c r="A115" s="12" t="s">
        <v>103</v>
      </c>
      <c r="B115" s="16"/>
      <c r="C115" s="16">
        <v>3114</v>
      </c>
      <c r="D115" s="16">
        <v>1894</v>
      </c>
      <c r="E115" s="14"/>
      <c r="F115" s="15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="2" customFormat="1" ht="21" customHeight="1" spans="1:28">
      <c r="A116" s="17" t="s">
        <v>104</v>
      </c>
      <c r="B116" s="16"/>
      <c r="C116" s="16"/>
      <c r="D116" s="16">
        <v>1344</v>
      </c>
      <c r="E116" s="14"/>
      <c r="F116" s="15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="2" customFormat="1" ht="21" customHeight="1" spans="1:28">
      <c r="A117" s="17" t="s">
        <v>105</v>
      </c>
      <c r="B117" s="16"/>
      <c r="C117" s="16"/>
      <c r="D117" s="16">
        <v>550</v>
      </c>
      <c r="E117" s="14"/>
      <c r="F117" s="15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="2" customFormat="1" ht="21" customHeight="1" spans="1:28">
      <c r="A118" s="12" t="s">
        <v>106</v>
      </c>
      <c r="B118" s="16">
        <v>35217</v>
      </c>
      <c r="C118" s="16">
        <v>11810</v>
      </c>
      <c r="D118" s="16">
        <v>11810</v>
      </c>
      <c r="E118" s="14">
        <f>(D118/C118)*100</f>
        <v>100</v>
      </c>
      <c r="F118" s="15">
        <v>63.8274874344701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="2" customFormat="1" ht="21" customHeight="1" spans="1:28">
      <c r="A119" s="17" t="s">
        <v>107</v>
      </c>
      <c r="B119" s="16"/>
      <c r="C119" s="16"/>
      <c r="D119" s="16">
        <v>11800</v>
      </c>
      <c r="E119" s="14"/>
      <c r="F119" s="15">
        <v>64.3999345085412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="2" customFormat="1" ht="21" customHeight="1" spans="1:28">
      <c r="A120" s="17" t="s">
        <v>108</v>
      </c>
      <c r="B120" s="16"/>
      <c r="C120" s="16"/>
      <c r="D120" s="16">
        <v>10</v>
      </c>
      <c r="E120" s="14"/>
      <c r="F120" s="15">
        <v>5.55555555555556</v>
      </c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="2" customFormat="1" ht="21" customHeight="1" spans="1:28">
      <c r="A121" s="12" t="s">
        <v>109</v>
      </c>
      <c r="B121" s="16">
        <f>B122+B127+B129+B131</f>
        <v>1050</v>
      </c>
      <c r="C121" s="16">
        <f>C122+C127+C129+C131</f>
        <v>888</v>
      </c>
      <c r="D121" s="16">
        <f>D122+D127+D129+D131</f>
        <v>536</v>
      </c>
      <c r="E121" s="14">
        <f>(D121/C121)*100</f>
        <v>60.3603603603604</v>
      </c>
      <c r="F121" s="15">
        <v>18.6305179005909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="2" customFormat="1" ht="21" customHeight="1" spans="1:28">
      <c r="A122" s="12" t="s">
        <v>110</v>
      </c>
      <c r="B122" s="16">
        <v>530</v>
      </c>
      <c r="C122" s="16">
        <v>484</v>
      </c>
      <c r="D122" s="16">
        <v>442</v>
      </c>
      <c r="E122" s="14">
        <f>(D122/C122)*100</f>
        <v>91.3223140495868</v>
      </c>
      <c r="F122" s="15">
        <v>94.8497854077253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="2" customFormat="1" ht="21" customHeight="1" spans="1:28">
      <c r="A123" s="17" t="s">
        <v>111</v>
      </c>
      <c r="B123" s="16"/>
      <c r="C123" s="16"/>
      <c r="D123" s="16">
        <v>246</v>
      </c>
      <c r="E123" s="14"/>
      <c r="F123" s="15">
        <v>65.7754010695187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="2" customFormat="1" ht="21" customHeight="1" spans="1:28">
      <c r="A124" s="17" t="s">
        <v>112</v>
      </c>
      <c r="B124" s="16"/>
      <c r="C124" s="16"/>
      <c r="D124" s="16">
        <v>8</v>
      </c>
      <c r="E124" s="14"/>
      <c r="F124" s="15">
        <v>50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="2" customFormat="1" ht="21" customHeight="1" spans="1:28">
      <c r="A125" s="17" t="s">
        <v>113</v>
      </c>
      <c r="B125" s="16"/>
      <c r="C125" s="16"/>
      <c r="D125" s="16">
        <v>10</v>
      </c>
      <c r="E125" s="14"/>
      <c r="F125" s="15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="2" customFormat="1" ht="21" customHeight="1" spans="1:28">
      <c r="A126" s="17" t="s">
        <v>114</v>
      </c>
      <c r="B126" s="16"/>
      <c r="C126" s="16"/>
      <c r="D126" s="16">
        <v>178</v>
      </c>
      <c r="E126" s="14"/>
      <c r="F126" s="15">
        <v>301.694915254237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="2" customFormat="1" ht="21" customHeight="1" spans="1:28">
      <c r="A127" s="12" t="s">
        <v>115</v>
      </c>
      <c r="B127" s="16">
        <v>180</v>
      </c>
      <c r="C127" s="16">
        <v>1</v>
      </c>
      <c r="D127" s="16">
        <v>1</v>
      </c>
      <c r="E127" s="14">
        <f>(D127/C127)*100</f>
        <v>100</v>
      </c>
      <c r="F127" s="15">
        <v>100</v>
      </c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="2" customFormat="1" ht="21" customHeight="1" spans="1:28">
      <c r="A128" s="17" t="s">
        <v>116</v>
      </c>
      <c r="B128" s="16"/>
      <c r="C128" s="16"/>
      <c r="D128" s="16">
        <v>1</v>
      </c>
      <c r="E128" s="14"/>
      <c r="F128" s="15">
        <v>100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="2" customFormat="1" ht="21" customHeight="1" spans="1:28">
      <c r="A129" s="12" t="s">
        <v>117</v>
      </c>
      <c r="B129" s="16">
        <v>175</v>
      </c>
      <c r="C129" s="16">
        <v>120</v>
      </c>
      <c r="D129" s="16">
        <v>60</v>
      </c>
      <c r="E129" s="14">
        <f>(D129/C129)*100</f>
        <v>50</v>
      </c>
      <c r="F129" s="15">
        <v>2.89855072463768</v>
      </c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="2" customFormat="1" ht="21" customHeight="1" spans="1:28">
      <c r="A130" s="17" t="s">
        <v>118</v>
      </c>
      <c r="B130" s="16"/>
      <c r="C130" s="16"/>
      <c r="D130" s="16">
        <v>60</v>
      </c>
      <c r="E130" s="14"/>
      <c r="F130" s="15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="2" customFormat="1" ht="21" customHeight="1" spans="1:28">
      <c r="A131" s="12" t="s">
        <v>119</v>
      </c>
      <c r="B131" s="16">
        <v>165</v>
      </c>
      <c r="C131" s="16">
        <v>283</v>
      </c>
      <c r="D131" s="16">
        <v>33</v>
      </c>
      <c r="E131" s="14">
        <f>(D131/C131)*100</f>
        <v>11.660777385159</v>
      </c>
      <c r="F131" s="15">
        <v>9.70588235294118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="2" customFormat="1" ht="21" customHeight="1" spans="1:28">
      <c r="A132" s="17" t="s">
        <v>120</v>
      </c>
      <c r="B132" s="16"/>
      <c r="C132" s="16"/>
      <c r="D132" s="16">
        <v>33</v>
      </c>
      <c r="E132" s="14"/>
      <c r="F132" s="15">
        <v>9.70588235294118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="2" customFormat="1" ht="21" customHeight="1" spans="1:28">
      <c r="A133" s="12" t="s">
        <v>121</v>
      </c>
      <c r="B133" s="16">
        <f>B134+B138+B141+B145+B148+B151+B159+B165+B167+B170+B156+B163+B174+B176</f>
        <v>11463</v>
      </c>
      <c r="C133" s="16">
        <f>C134+C138+C141+C145+C148+C151+C159+C165+C167+C170+C156+C163+C174+C176</f>
        <v>23127</v>
      </c>
      <c r="D133" s="16">
        <f>D134+D138+D141+D145+D148+D151+D156+D159+D163+D165+D167+D170+D174+D176</f>
        <v>20376</v>
      </c>
      <c r="E133" s="14">
        <f>(D133/C133)*100</f>
        <v>88.1048125567518</v>
      </c>
      <c r="F133" s="15">
        <v>122.510822510823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="2" customFormat="1" ht="21" customHeight="1" spans="1:28">
      <c r="A134" s="12" t="s">
        <v>122</v>
      </c>
      <c r="B134" s="16">
        <v>2155</v>
      </c>
      <c r="C134" s="16">
        <v>4340</v>
      </c>
      <c r="D134" s="16">
        <v>4314</v>
      </c>
      <c r="E134" s="14">
        <f>(D134/C134)*100</f>
        <v>99.4009216589862</v>
      </c>
      <c r="F134" s="15">
        <v>263.048780487805</v>
      </c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="2" customFormat="1" ht="21" customHeight="1" spans="1:28">
      <c r="A135" s="17" t="s">
        <v>11</v>
      </c>
      <c r="B135" s="16"/>
      <c r="C135" s="16"/>
      <c r="D135" s="16">
        <v>1845</v>
      </c>
      <c r="E135" s="14"/>
      <c r="F135" s="15">
        <v>180.882352941176</v>
      </c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="2" customFormat="1" ht="21" customHeight="1" spans="1:28">
      <c r="A136" s="17" t="s">
        <v>123</v>
      </c>
      <c r="B136" s="16"/>
      <c r="C136" s="16"/>
      <c r="D136" s="16">
        <v>5</v>
      </c>
      <c r="E136" s="14"/>
      <c r="F136" s="15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="2" customFormat="1" ht="21" customHeight="1" spans="1:28">
      <c r="A137" s="17" t="s">
        <v>124</v>
      </c>
      <c r="B137" s="16"/>
      <c r="C137" s="16"/>
      <c r="D137" s="16">
        <v>2464</v>
      </c>
      <c r="E137" s="14"/>
      <c r="F137" s="15">
        <v>424.827586206897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="2" customFormat="1" ht="21" customHeight="1" spans="1:28">
      <c r="A138" s="12" t="s">
        <v>125</v>
      </c>
      <c r="B138" s="16">
        <v>589</v>
      </c>
      <c r="C138" s="16">
        <v>556</v>
      </c>
      <c r="D138" s="16">
        <v>554</v>
      </c>
      <c r="E138" s="14">
        <f>(D138/C138)*100</f>
        <v>99.6402877697842</v>
      </c>
      <c r="F138" s="15">
        <v>132.219570405728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="2" customFormat="1" ht="21" customHeight="1" spans="1:28">
      <c r="A139" s="17" t="s">
        <v>11</v>
      </c>
      <c r="B139" s="16"/>
      <c r="C139" s="16"/>
      <c r="D139" s="16">
        <v>326</v>
      </c>
      <c r="E139" s="14"/>
      <c r="F139" s="15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="2" customFormat="1" ht="21" customHeight="1" spans="1:28">
      <c r="A140" s="17" t="s">
        <v>126</v>
      </c>
      <c r="B140" s="16"/>
      <c r="C140" s="16"/>
      <c r="D140" s="16">
        <v>228</v>
      </c>
      <c r="E140" s="14"/>
      <c r="F140" s="15">
        <v>133.333333333333</v>
      </c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="2" customFormat="1" ht="21" customHeight="1" spans="1:28">
      <c r="A141" s="12" t="s">
        <v>127</v>
      </c>
      <c r="B141" s="16">
        <v>3536</v>
      </c>
      <c r="C141" s="16">
        <v>3856</v>
      </c>
      <c r="D141" s="16">
        <v>3856</v>
      </c>
      <c r="E141" s="14">
        <f>(D141/C141)*100</f>
        <v>100</v>
      </c>
      <c r="F141" s="15">
        <v>84.8218213814342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="2" customFormat="1" ht="21" customHeight="1" spans="1:28">
      <c r="A142" s="17" t="s">
        <v>128</v>
      </c>
      <c r="B142" s="16"/>
      <c r="C142" s="16"/>
      <c r="D142" s="16">
        <v>3532</v>
      </c>
      <c r="E142" s="14"/>
      <c r="F142" s="15">
        <v>86.4626682986536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="2" customFormat="1" ht="21" customHeight="1" spans="1:28">
      <c r="A143" s="17" t="s">
        <v>129</v>
      </c>
      <c r="B143" s="16"/>
      <c r="C143" s="16"/>
      <c r="D143" s="16">
        <v>151</v>
      </c>
      <c r="E143" s="14"/>
      <c r="F143" s="15">
        <v>46.4615384615385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="2" customFormat="1" ht="21" customHeight="1" spans="1:28">
      <c r="A144" s="17" t="s">
        <v>130</v>
      </c>
      <c r="B144" s="16"/>
      <c r="C144" s="16"/>
      <c r="D144" s="16">
        <v>173</v>
      </c>
      <c r="E144" s="14"/>
      <c r="F144" s="15">
        <v>127.205882352941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="2" customFormat="1" ht="21" customHeight="1" spans="1:28">
      <c r="A145" s="12" t="s">
        <v>131</v>
      </c>
      <c r="B145" s="16">
        <v>1457</v>
      </c>
      <c r="C145" s="16">
        <v>4557</v>
      </c>
      <c r="D145" s="16">
        <v>2734</v>
      </c>
      <c r="E145" s="14">
        <f>(D145/C145)*100</f>
        <v>59.9956111476849</v>
      </c>
      <c r="F145" s="15">
        <v>94.1460055096419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="2" customFormat="1" ht="21" customHeight="1" spans="1:28">
      <c r="A146" s="17" t="s">
        <v>132</v>
      </c>
      <c r="B146" s="16"/>
      <c r="C146" s="16"/>
      <c r="D146" s="16">
        <v>253</v>
      </c>
      <c r="E146" s="14"/>
      <c r="F146" s="15">
        <v>2300</v>
      </c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="2" customFormat="1" ht="21" customHeight="1" spans="1:28">
      <c r="A147" s="17" t="s">
        <v>133</v>
      </c>
      <c r="B147" s="16"/>
      <c r="C147" s="16"/>
      <c r="D147" s="16">
        <v>2481</v>
      </c>
      <c r="E147" s="14"/>
      <c r="F147" s="15">
        <v>85.7587279640512</v>
      </c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="2" customFormat="1" ht="21" customHeight="1" spans="1:28">
      <c r="A148" s="12" t="s">
        <v>134</v>
      </c>
      <c r="B148" s="16">
        <v>168</v>
      </c>
      <c r="C148" s="16">
        <v>1324</v>
      </c>
      <c r="D148" s="16">
        <v>1106</v>
      </c>
      <c r="E148" s="14">
        <f>(D148/C148)*100</f>
        <v>83.5347432024169</v>
      </c>
      <c r="F148" s="15">
        <v>233.826638477801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="2" customFormat="1" ht="21" customHeight="1" spans="1:28">
      <c r="A149" s="17" t="s">
        <v>135</v>
      </c>
      <c r="B149" s="16"/>
      <c r="C149" s="16"/>
      <c r="D149" s="16">
        <v>381</v>
      </c>
      <c r="E149" s="14"/>
      <c r="F149" s="15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="2" customFormat="1" ht="21" customHeight="1" spans="1:28">
      <c r="A150" s="17" t="s">
        <v>136</v>
      </c>
      <c r="B150" s="16"/>
      <c r="C150" s="16"/>
      <c r="D150" s="16">
        <v>725</v>
      </c>
      <c r="E150" s="14"/>
      <c r="F150" s="15">
        <v>153.276955602537</v>
      </c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="2" customFormat="1" ht="21" customHeight="1" spans="1:28">
      <c r="A151" s="12" t="s">
        <v>137</v>
      </c>
      <c r="B151" s="16">
        <v>252</v>
      </c>
      <c r="C151" s="16">
        <v>374</v>
      </c>
      <c r="D151" s="16">
        <v>362</v>
      </c>
      <c r="E151" s="14">
        <f>(D151/C151)*100</f>
        <v>96.7914438502674</v>
      </c>
      <c r="F151" s="15">
        <v>90.5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="2" customFormat="1" ht="21" customHeight="1" spans="1:28">
      <c r="A152" s="17" t="s">
        <v>138</v>
      </c>
      <c r="B152" s="16"/>
      <c r="C152" s="16"/>
      <c r="D152" s="16">
        <v>299</v>
      </c>
      <c r="E152" s="14"/>
      <c r="F152" s="15">
        <v>81.9178082191781</v>
      </c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="2" customFormat="1" ht="21" customHeight="1" spans="1:28">
      <c r="A153" s="17" t="s">
        <v>139</v>
      </c>
      <c r="B153" s="16"/>
      <c r="C153" s="16"/>
      <c r="D153" s="16">
        <v>20</v>
      </c>
      <c r="E153" s="14"/>
      <c r="F153" s="15">
        <v>200</v>
      </c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="2" customFormat="1" ht="21" customHeight="1" spans="1:28">
      <c r="A154" s="17" t="s">
        <v>140</v>
      </c>
      <c r="B154" s="16"/>
      <c r="C154" s="16"/>
      <c r="D154" s="16">
        <v>16</v>
      </c>
      <c r="E154" s="14"/>
      <c r="F154" s="15">
        <v>94.1176470588235</v>
      </c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="2" customFormat="1" ht="21" customHeight="1" spans="1:28">
      <c r="A155" s="17" t="s">
        <v>141</v>
      </c>
      <c r="B155" s="16"/>
      <c r="C155" s="16"/>
      <c r="D155" s="16">
        <v>27</v>
      </c>
      <c r="E155" s="14"/>
      <c r="F155" s="15">
        <v>337.5</v>
      </c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="2" customFormat="1" ht="21" customHeight="1" spans="1:28">
      <c r="A156" s="12" t="s">
        <v>142</v>
      </c>
      <c r="B156" s="16">
        <v>366</v>
      </c>
      <c r="C156" s="16">
        <v>168</v>
      </c>
      <c r="D156" s="16">
        <v>168</v>
      </c>
      <c r="E156" s="14">
        <f>(D156/C156)*100</f>
        <v>100</v>
      </c>
      <c r="F156" s="15">
        <v>53.3333333333333</v>
      </c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="2" customFormat="1" ht="21" customHeight="1" spans="1:28">
      <c r="A157" s="17" t="s">
        <v>143</v>
      </c>
      <c r="B157" s="16"/>
      <c r="C157" s="16"/>
      <c r="D157" s="16">
        <v>150</v>
      </c>
      <c r="E157" s="14"/>
      <c r="F157" s="15">
        <v>48.3870967741936</v>
      </c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="2" customFormat="1" ht="21" customHeight="1" spans="1:28">
      <c r="A158" s="17" t="s">
        <v>144</v>
      </c>
      <c r="B158" s="16"/>
      <c r="C158" s="16"/>
      <c r="D158" s="16">
        <v>18</v>
      </c>
      <c r="E158" s="14"/>
      <c r="F158" s="15">
        <v>450</v>
      </c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="2" customFormat="1" ht="21" customHeight="1" spans="1:28">
      <c r="A159" s="12" t="s">
        <v>145</v>
      </c>
      <c r="B159" s="16">
        <v>771</v>
      </c>
      <c r="C159" s="16">
        <v>757</v>
      </c>
      <c r="D159" s="16">
        <v>731</v>
      </c>
      <c r="E159" s="14">
        <f>(D159/C159)*100</f>
        <v>96.5653896961691</v>
      </c>
      <c r="F159" s="15">
        <v>209.45558739255</v>
      </c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="2" customFormat="1" ht="21" customHeight="1" spans="1:28">
      <c r="A160" s="17" t="s">
        <v>146</v>
      </c>
      <c r="B160" s="16"/>
      <c r="C160" s="16"/>
      <c r="D160" s="16">
        <v>49</v>
      </c>
      <c r="E160" s="14"/>
      <c r="F160" s="15">
        <v>350</v>
      </c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="2" customFormat="1" ht="21" customHeight="1" spans="1:28">
      <c r="A161" s="17" t="s">
        <v>147</v>
      </c>
      <c r="B161" s="16"/>
      <c r="C161" s="16"/>
      <c r="D161" s="16">
        <v>12</v>
      </c>
      <c r="E161" s="14"/>
      <c r="F161" s="15">
        <v>60</v>
      </c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="2" customFormat="1" ht="21" customHeight="1" spans="1:28">
      <c r="A162" s="17" t="s">
        <v>148</v>
      </c>
      <c r="B162" s="16"/>
      <c r="C162" s="16"/>
      <c r="D162" s="16">
        <v>670</v>
      </c>
      <c r="E162" s="14"/>
      <c r="F162" s="15">
        <v>213.375796178344</v>
      </c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="2" customFormat="1" ht="21" customHeight="1" spans="1:28">
      <c r="A163" s="12" t="s">
        <v>149</v>
      </c>
      <c r="B163" s="16">
        <v>5</v>
      </c>
      <c r="C163" s="16">
        <v>5</v>
      </c>
      <c r="D163" s="16">
        <v>5</v>
      </c>
      <c r="E163" s="14">
        <f>(D163/C163)*100</f>
        <v>100</v>
      </c>
      <c r="F163" s="15">
        <v>55.5555555555556</v>
      </c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="2" customFormat="1" ht="21" customHeight="1" spans="1:28">
      <c r="A164" s="17" t="s">
        <v>28</v>
      </c>
      <c r="B164" s="16"/>
      <c r="C164" s="16"/>
      <c r="D164" s="16">
        <v>5</v>
      </c>
      <c r="E164" s="14"/>
      <c r="F164" s="15">
        <v>55.5555555555556</v>
      </c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="2" customFormat="1" ht="21" customHeight="1" spans="1:28">
      <c r="A165" s="12" t="s">
        <v>150</v>
      </c>
      <c r="B165" s="16">
        <v>1536</v>
      </c>
      <c r="C165" s="16">
        <v>3805</v>
      </c>
      <c r="D165" s="16">
        <v>3197</v>
      </c>
      <c r="E165" s="14">
        <f>(D165/C165)*100</f>
        <v>84.0210249671485</v>
      </c>
      <c r="F165" s="15">
        <v>125.569520816968</v>
      </c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="2" customFormat="1" ht="21" customHeight="1" spans="1:28">
      <c r="A166" s="17" t="s">
        <v>151</v>
      </c>
      <c r="B166" s="16"/>
      <c r="C166" s="16"/>
      <c r="D166" s="16">
        <v>3197</v>
      </c>
      <c r="E166" s="14"/>
      <c r="F166" s="15">
        <v>125.569520816968</v>
      </c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="2" customFormat="1" ht="21" customHeight="1" spans="1:28">
      <c r="A167" s="12" t="s">
        <v>152</v>
      </c>
      <c r="B167" s="16">
        <v>28</v>
      </c>
      <c r="C167" s="16">
        <v>29</v>
      </c>
      <c r="D167" s="16">
        <v>29</v>
      </c>
      <c r="E167" s="14">
        <f>(D167/C167)*100</f>
        <v>100</v>
      </c>
      <c r="F167" s="15">
        <v>193.333333333333</v>
      </c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="2" customFormat="1" ht="21" customHeight="1" spans="1:28">
      <c r="A168" s="17" t="s">
        <v>153</v>
      </c>
      <c r="B168" s="16"/>
      <c r="C168" s="16"/>
      <c r="D168" s="16">
        <v>6</v>
      </c>
      <c r="E168" s="14"/>
      <c r="F168" s="15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="2" customFormat="1" ht="21" customHeight="1" spans="1:28">
      <c r="A169" s="17" t="s">
        <v>154</v>
      </c>
      <c r="B169" s="16"/>
      <c r="C169" s="16"/>
      <c r="D169" s="16">
        <v>23</v>
      </c>
      <c r="E169" s="14"/>
      <c r="F169" s="15">
        <v>153.333333333333</v>
      </c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="2" customFormat="1" ht="21" customHeight="1" spans="1:28">
      <c r="A170" s="12" t="s">
        <v>155</v>
      </c>
      <c r="B170" s="16">
        <v>500</v>
      </c>
      <c r="C170" s="16">
        <v>3235</v>
      </c>
      <c r="D170" s="16">
        <v>3199</v>
      </c>
      <c r="E170" s="14">
        <f>(D170/C170)*100</f>
        <v>98.887171561051</v>
      </c>
      <c r="F170" s="15">
        <v>123.608964451314</v>
      </c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="2" customFormat="1" ht="21" customHeight="1" spans="1:28">
      <c r="A171" s="17" t="s">
        <v>156</v>
      </c>
      <c r="B171" s="16"/>
      <c r="C171" s="16"/>
      <c r="D171" s="16">
        <v>265</v>
      </c>
      <c r="E171" s="14"/>
      <c r="F171" s="15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="2" customFormat="1" ht="21" customHeight="1" spans="1:28">
      <c r="A172" s="17" t="s">
        <v>157</v>
      </c>
      <c r="B172" s="16"/>
      <c r="C172" s="16"/>
      <c r="D172" s="16">
        <v>2932</v>
      </c>
      <c r="E172" s="14"/>
      <c r="F172" s="15">
        <v>113.335910320835</v>
      </c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="2" customFormat="1" ht="21" customHeight="1" spans="1:28">
      <c r="A173" s="17" t="s">
        <v>158</v>
      </c>
      <c r="B173" s="16"/>
      <c r="C173" s="16"/>
      <c r="D173" s="16">
        <v>2</v>
      </c>
      <c r="E173" s="14"/>
      <c r="F173" s="15">
        <v>200</v>
      </c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="2" customFormat="1" ht="21" customHeight="1" spans="1:28">
      <c r="A174" s="12" t="s">
        <v>159</v>
      </c>
      <c r="B174" s="16"/>
      <c r="C174" s="16">
        <v>46</v>
      </c>
      <c r="D174" s="16">
        <v>46</v>
      </c>
      <c r="E174" s="14">
        <f>(D174/C174)*100</f>
        <v>100</v>
      </c>
      <c r="F174" s="15">
        <v>139.393939393939</v>
      </c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="2" customFormat="1" ht="21" customHeight="1" spans="1:28">
      <c r="A175" s="17" t="s">
        <v>160</v>
      </c>
      <c r="B175" s="16"/>
      <c r="C175" s="16"/>
      <c r="D175" s="16">
        <v>46</v>
      </c>
      <c r="E175" s="14"/>
      <c r="F175" s="15">
        <v>139.393939393939</v>
      </c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="2" customFormat="1" ht="21" customHeight="1" spans="1:28">
      <c r="A176" s="12" t="s">
        <v>161</v>
      </c>
      <c r="B176" s="16">
        <v>100</v>
      </c>
      <c r="C176" s="16">
        <v>75</v>
      </c>
      <c r="D176" s="16">
        <v>75</v>
      </c>
      <c r="E176" s="14">
        <f>(D176/C176)*100</f>
        <v>100</v>
      </c>
      <c r="F176" s="15">
        <v>78.9473684210526</v>
      </c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="2" customFormat="1" ht="21" customHeight="1" spans="1:28">
      <c r="A177" s="17" t="s">
        <v>162</v>
      </c>
      <c r="B177" s="16"/>
      <c r="C177" s="16"/>
      <c r="D177" s="16">
        <v>75</v>
      </c>
      <c r="E177" s="14"/>
      <c r="F177" s="15">
        <v>78.9473684210526</v>
      </c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="2" customFormat="1" ht="21" customHeight="1" spans="1:28">
      <c r="A178" s="12" t="s">
        <v>163</v>
      </c>
      <c r="B178" s="16">
        <f>B179+B182+B185+B189+B198+B200+B204+B209+B211+B214+B217+B220</f>
        <v>19480</v>
      </c>
      <c r="C178" s="16">
        <f>C179+C182+C185+C189+C198+C200+C204+C209+C211+C214+C217+C220</f>
        <v>61849</v>
      </c>
      <c r="D178" s="16">
        <f>D179+D182+D185+D189+D198+D200+D204+D209+D211+D214+D217+D220</f>
        <v>61808</v>
      </c>
      <c r="E178" s="14">
        <f>(D178/C178)*100</f>
        <v>99.9337095183431</v>
      </c>
      <c r="F178" s="15">
        <v>209.058007779469</v>
      </c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="2" customFormat="1" ht="21" customHeight="1" spans="1:28">
      <c r="A179" s="12" t="s">
        <v>164</v>
      </c>
      <c r="B179" s="16">
        <v>1772</v>
      </c>
      <c r="C179" s="16">
        <v>742</v>
      </c>
      <c r="D179" s="16">
        <v>742</v>
      </c>
      <c r="E179" s="14">
        <f>(D179/C179)*100</f>
        <v>100</v>
      </c>
      <c r="F179" s="15">
        <v>107.536231884058</v>
      </c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="2" customFormat="1" ht="21" customHeight="1" spans="1:28">
      <c r="A180" s="17" t="s">
        <v>11</v>
      </c>
      <c r="B180" s="16"/>
      <c r="C180" s="16"/>
      <c r="D180" s="16">
        <v>633</v>
      </c>
      <c r="E180" s="14"/>
      <c r="F180" s="15">
        <v>93.0882352941177</v>
      </c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="2" customFormat="1" ht="21" customHeight="1" spans="1:28">
      <c r="A181" s="17" t="s">
        <v>165</v>
      </c>
      <c r="B181" s="16"/>
      <c r="C181" s="16"/>
      <c r="D181" s="16">
        <v>109</v>
      </c>
      <c r="E181" s="14"/>
      <c r="F181" s="15">
        <v>1090</v>
      </c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="2" customFormat="1" ht="21" customHeight="1" spans="1:28">
      <c r="A182" s="12" t="s">
        <v>166</v>
      </c>
      <c r="B182" s="16">
        <v>4017</v>
      </c>
      <c r="C182" s="16">
        <v>3960</v>
      </c>
      <c r="D182" s="16">
        <v>3960</v>
      </c>
      <c r="E182" s="14">
        <f>(D182/C182)*100</f>
        <v>100</v>
      </c>
      <c r="F182" s="15">
        <v>50.6977339649213</v>
      </c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="2" customFormat="1" ht="21" customHeight="1" spans="1:28">
      <c r="A183" s="17" t="s">
        <v>167</v>
      </c>
      <c r="B183" s="16"/>
      <c r="C183" s="16"/>
      <c r="D183" s="16">
        <v>3910</v>
      </c>
      <c r="E183" s="14"/>
      <c r="F183" s="15">
        <v>50.3801056564876</v>
      </c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="2" customFormat="1" ht="21" customHeight="1" spans="1:28">
      <c r="A184" s="17" t="s">
        <v>168</v>
      </c>
      <c r="B184" s="16"/>
      <c r="C184" s="16"/>
      <c r="D184" s="16">
        <v>50</v>
      </c>
      <c r="E184" s="14"/>
      <c r="F184" s="15">
        <v>100</v>
      </c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="2" customFormat="1" ht="21" customHeight="1" spans="1:28">
      <c r="A185" s="12" t="s">
        <v>169</v>
      </c>
      <c r="B185" s="16">
        <v>4305</v>
      </c>
      <c r="C185" s="16">
        <v>5106</v>
      </c>
      <c r="D185" s="16">
        <v>5106</v>
      </c>
      <c r="E185" s="14">
        <f>(D185/C185)*100</f>
        <v>100</v>
      </c>
      <c r="F185" s="15">
        <v>101.249256395003</v>
      </c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="2" customFormat="1" ht="21" customHeight="1" spans="1:28">
      <c r="A186" s="17" t="s">
        <v>170</v>
      </c>
      <c r="B186" s="16"/>
      <c r="C186" s="16"/>
      <c r="D186" s="16">
        <v>2638</v>
      </c>
      <c r="E186" s="14"/>
      <c r="F186" s="15">
        <v>90.4663923182442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="2" customFormat="1" ht="21" customHeight="1" spans="1:28">
      <c r="A187" s="17" t="s">
        <v>171</v>
      </c>
      <c r="B187" s="16"/>
      <c r="C187" s="16"/>
      <c r="D187" s="16">
        <v>2324</v>
      </c>
      <c r="E187" s="14"/>
      <c r="F187" s="15">
        <v>122.122963741461</v>
      </c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="2" customFormat="1" ht="21" customHeight="1" spans="1:28">
      <c r="A188" s="17" t="s">
        <v>172</v>
      </c>
      <c r="B188" s="16"/>
      <c r="C188" s="16"/>
      <c r="D188" s="16">
        <v>144</v>
      </c>
      <c r="E188" s="14"/>
      <c r="F188" s="15">
        <v>64.2857142857143</v>
      </c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="2" customFormat="1" ht="21" customHeight="1" spans="1:28">
      <c r="A189" s="12" t="s">
        <v>173</v>
      </c>
      <c r="B189" s="16">
        <v>3021</v>
      </c>
      <c r="C189" s="16">
        <v>46272</v>
      </c>
      <c r="D189" s="16">
        <v>46265</v>
      </c>
      <c r="E189" s="14">
        <f>(D189/C189)*100</f>
        <v>99.9848720608575</v>
      </c>
      <c r="F189" s="15">
        <v>454.023552502453</v>
      </c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="2" customFormat="1" ht="21" customHeight="1" spans="1:28">
      <c r="A190" s="17" t="s">
        <v>174</v>
      </c>
      <c r="B190" s="16"/>
      <c r="C190" s="16"/>
      <c r="D190" s="16">
        <v>19266</v>
      </c>
      <c r="E190" s="14"/>
      <c r="F190" s="15">
        <v>2565.37949400799</v>
      </c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="2" customFormat="1" ht="21" customHeight="1" spans="1:28">
      <c r="A191" s="17" t="s">
        <v>175</v>
      </c>
      <c r="B191" s="16"/>
      <c r="C191" s="16"/>
      <c r="D191" s="16">
        <v>42</v>
      </c>
      <c r="E191" s="14"/>
      <c r="F191" s="15">
        <v>25</v>
      </c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="2" customFormat="1" ht="21" customHeight="1" spans="1:28">
      <c r="A192" s="17" t="s">
        <v>176</v>
      </c>
      <c r="B192" s="16"/>
      <c r="C192" s="16"/>
      <c r="D192" s="16">
        <v>19</v>
      </c>
      <c r="E192" s="14"/>
      <c r="F192" s="15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="2" customFormat="1" ht="21" customHeight="1" spans="1:28">
      <c r="A193" s="17" t="s">
        <v>177</v>
      </c>
      <c r="B193" s="16"/>
      <c r="C193" s="16"/>
      <c r="D193" s="16">
        <v>130</v>
      </c>
      <c r="E193" s="14"/>
      <c r="F193" s="15">
        <v>158.536585365854</v>
      </c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="2" customFormat="1" ht="21" customHeight="1" spans="1:28">
      <c r="A194" s="17" t="s">
        <v>178</v>
      </c>
      <c r="B194" s="16"/>
      <c r="C194" s="16"/>
      <c r="D194" s="16">
        <v>2802</v>
      </c>
      <c r="E194" s="14"/>
      <c r="F194" s="15">
        <v>181.948051948052</v>
      </c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="2" customFormat="1" ht="21" customHeight="1" spans="1:28">
      <c r="A195" s="17" t="s">
        <v>179</v>
      </c>
      <c r="B195" s="16"/>
      <c r="C195" s="16"/>
      <c r="D195" s="16">
        <v>130</v>
      </c>
      <c r="E195" s="14"/>
      <c r="F195" s="15">
        <v>61.0328638497653</v>
      </c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="2" customFormat="1" ht="21" customHeight="1" spans="1:28">
      <c r="A196" s="17" t="s">
        <v>180</v>
      </c>
      <c r="B196" s="16"/>
      <c r="C196" s="16"/>
      <c r="D196" s="16">
        <v>23856</v>
      </c>
      <c r="E196" s="14"/>
      <c r="F196" s="15">
        <v>322.073714054273</v>
      </c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="2" customFormat="1" ht="21" customHeight="1" spans="1:28">
      <c r="A197" s="17" t="s">
        <v>181</v>
      </c>
      <c r="B197" s="16"/>
      <c r="C197" s="16"/>
      <c r="D197" s="16">
        <v>20</v>
      </c>
      <c r="E197" s="14"/>
      <c r="F197" s="15">
        <v>68.9655172413793</v>
      </c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="2" customFormat="1" ht="21" customHeight="1" spans="1:28">
      <c r="A198" s="12" t="s">
        <v>182</v>
      </c>
      <c r="B198" s="16">
        <v>50</v>
      </c>
      <c r="C198" s="16">
        <v>240</v>
      </c>
      <c r="D198" s="16">
        <v>238</v>
      </c>
      <c r="E198" s="14">
        <f>(D198/C198)*100</f>
        <v>99.1666666666667</v>
      </c>
      <c r="F198" s="15">
        <v>1034.78260869565</v>
      </c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="2" customFormat="1" ht="21" customHeight="1" spans="1:28">
      <c r="A199" s="17" t="s">
        <v>183</v>
      </c>
      <c r="B199" s="16"/>
      <c r="C199" s="16"/>
      <c r="D199" s="16">
        <v>238</v>
      </c>
      <c r="E199" s="14"/>
      <c r="F199" s="15">
        <v>1034.78260869565</v>
      </c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="2" customFormat="1" ht="21" customHeight="1" spans="1:28">
      <c r="A200" s="12" t="s">
        <v>184</v>
      </c>
      <c r="B200" s="16">
        <v>656</v>
      </c>
      <c r="C200" s="16">
        <v>588</v>
      </c>
      <c r="D200" s="16">
        <v>586</v>
      </c>
      <c r="E200" s="14">
        <f>(D200/C200)*100</f>
        <v>99.6598639455782</v>
      </c>
      <c r="F200" s="15">
        <v>104.830053667263</v>
      </c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="2" customFormat="1" ht="21" customHeight="1" spans="1:28">
      <c r="A201" s="17" t="s">
        <v>185</v>
      </c>
      <c r="B201" s="16"/>
      <c r="C201" s="16"/>
      <c r="D201" s="16">
        <v>227</v>
      </c>
      <c r="E201" s="14"/>
      <c r="F201" s="15">
        <v>80.7829181494662</v>
      </c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="2" customFormat="1" ht="21" customHeight="1" spans="1:28">
      <c r="A202" s="17" t="s">
        <v>186</v>
      </c>
      <c r="B202" s="16"/>
      <c r="C202" s="16"/>
      <c r="D202" s="16">
        <v>327</v>
      </c>
      <c r="E202" s="14"/>
      <c r="F202" s="15">
        <v>117.625899280576</v>
      </c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="2" customFormat="1" ht="21" customHeight="1" spans="1:28">
      <c r="A203" s="17" t="s">
        <v>187</v>
      </c>
      <c r="B203" s="16"/>
      <c r="C203" s="16"/>
      <c r="D203" s="16">
        <v>32</v>
      </c>
      <c r="E203" s="14"/>
      <c r="F203" s="15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="2" customFormat="1" ht="21" customHeight="1" spans="1:28">
      <c r="A204" s="12" t="s">
        <v>188</v>
      </c>
      <c r="B204" s="16">
        <v>3500</v>
      </c>
      <c r="C204" s="16">
        <v>2756</v>
      </c>
      <c r="D204" s="16">
        <v>2756</v>
      </c>
      <c r="E204" s="14">
        <f>(D204/C204)*100</f>
        <v>100</v>
      </c>
      <c r="F204" s="15">
        <v>80.2796387998835</v>
      </c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="2" customFormat="1" ht="21" customHeight="1" spans="1:28">
      <c r="A205" s="17" t="s">
        <v>189</v>
      </c>
      <c r="B205" s="16"/>
      <c r="C205" s="16"/>
      <c r="D205" s="16">
        <v>549</v>
      </c>
      <c r="E205" s="14"/>
      <c r="F205" s="15">
        <v>52.8901734104046</v>
      </c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="2" customFormat="1" ht="21" customHeight="1" spans="1:28">
      <c r="A206" s="17" t="s">
        <v>190</v>
      </c>
      <c r="B206" s="16"/>
      <c r="C206" s="16"/>
      <c r="D206" s="16">
        <v>1088</v>
      </c>
      <c r="E206" s="14"/>
      <c r="F206" s="15">
        <v>86.3492063492064</v>
      </c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="2" customFormat="1" ht="21" customHeight="1" spans="1:28">
      <c r="A207" s="17" t="s">
        <v>191</v>
      </c>
      <c r="B207" s="16"/>
      <c r="C207" s="16"/>
      <c r="D207" s="16">
        <v>1114</v>
      </c>
      <c r="E207" s="14"/>
      <c r="F207" s="15">
        <v>99.6422182468694</v>
      </c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="2" customFormat="1" ht="21" customHeight="1" spans="1:28">
      <c r="A208" s="17" t="s">
        <v>192</v>
      </c>
      <c r="B208" s="16"/>
      <c r="C208" s="16"/>
      <c r="D208" s="16">
        <v>5</v>
      </c>
      <c r="E208" s="14"/>
      <c r="F208" s="15">
        <v>29.4117647058824</v>
      </c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="2" customFormat="1" ht="21" customHeight="1" spans="1:28">
      <c r="A209" s="12" t="s">
        <v>193</v>
      </c>
      <c r="B209" s="16">
        <v>108</v>
      </c>
      <c r="C209" s="16">
        <v>108</v>
      </c>
      <c r="D209" s="16">
        <v>108</v>
      </c>
      <c r="E209" s="14">
        <f>(D209/C209)*100</f>
        <v>100</v>
      </c>
      <c r="F209" s="15">
        <v>60</v>
      </c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="2" customFormat="1" ht="21" customHeight="1" spans="1:28">
      <c r="A210" s="17" t="s">
        <v>194</v>
      </c>
      <c r="B210" s="16"/>
      <c r="C210" s="16"/>
      <c r="D210" s="16">
        <v>108</v>
      </c>
      <c r="E210" s="14"/>
      <c r="F210" s="15">
        <v>60</v>
      </c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="2" customFormat="1" ht="21" customHeight="1" spans="1:28">
      <c r="A211" s="12" t="s">
        <v>195</v>
      </c>
      <c r="B211" s="16">
        <v>1241</v>
      </c>
      <c r="C211" s="16">
        <v>1255</v>
      </c>
      <c r="D211" s="16">
        <v>1255</v>
      </c>
      <c r="E211" s="14">
        <f>(D211/C211)*100</f>
        <v>100</v>
      </c>
      <c r="F211" s="15">
        <v>143.101482326112</v>
      </c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="2" customFormat="1" ht="21" customHeight="1" spans="1:28">
      <c r="A212" s="17" t="s">
        <v>196</v>
      </c>
      <c r="B212" s="16"/>
      <c r="C212" s="16"/>
      <c r="D212" s="16">
        <v>1235</v>
      </c>
      <c r="E212" s="14"/>
      <c r="F212" s="15">
        <v>140.820980615735</v>
      </c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="2" customFormat="1" ht="21" customHeight="1" spans="1:28">
      <c r="A213" s="17" t="s">
        <v>197</v>
      </c>
      <c r="B213" s="16"/>
      <c r="C213" s="16"/>
      <c r="D213" s="16">
        <v>20</v>
      </c>
      <c r="E213" s="14"/>
      <c r="F213" s="15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="2" customFormat="1" ht="21" customHeight="1" spans="1:28">
      <c r="A214" s="12" t="s">
        <v>198</v>
      </c>
      <c r="B214" s="16">
        <v>24</v>
      </c>
      <c r="C214" s="16">
        <v>23</v>
      </c>
      <c r="D214" s="16">
        <v>13</v>
      </c>
      <c r="E214" s="14">
        <f>(D214/C214)*100</f>
        <v>56.5217391304348</v>
      </c>
      <c r="F214" s="15">
        <v>37.1428571428571</v>
      </c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="2" customFormat="1" ht="21" customHeight="1" spans="1:28">
      <c r="A215" s="17" t="s">
        <v>199</v>
      </c>
      <c r="B215" s="16"/>
      <c r="C215" s="16"/>
      <c r="D215" s="16">
        <v>6</v>
      </c>
      <c r="E215" s="14"/>
      <c r="F215" s="15">
        <v>75</v>
      </c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="2" customFormat="1" ht="21" customHeight="1" spans="1:28">
      <c r="A216" s="17" t="s">
        <v>200</v>
      </c>
      <c r="B216" s="16"/>
      <c r="C216" s="16"/>
      <c r="D216" s="16">
        <v>7</v>
      </c>
      <c r="E216" s="14"/>
      <c r="F216" s="15">
        <v>25.9259259259259</v>
      </c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="2" customFormat="1" ht="21" customHeight="1" spans="1:28">
      <c r="A217" s="12" t="s">
        <v>201</v>
      </c>
      <c r="B217" s="16">
        <v>18</v>
      </c>
      <c r="C217" s="16">
        <v>31</v>
      </c>
      <c r="D217" s="16">
        <v>11</v>
      </c>
      <c r="E217" s="14">
        <f>(D217/C217)*100</f>
        <v>35.4838709677419</v>
      </c>
      <c r="F217" s="15">
        <v>36.6666666666667</v>
      </c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="2" customFormat="1" ht="21" customHeight="1" spans="1:28">
      <c r="A218" s="17" t="s">
        <v>32</v>
      </c>
      <c r="B218" s="16"/>
      <c r="C218" s="16"/>
      <c r="D218" s="16">
        <v>10</v>
      </c>
      <c r="E218" s="14"/>
      <c r="F218" s="15">
        <v>83.3333333333333</v>
      </c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="2" customFormat="1" ht="21" customHeight="1" spans="1:28">
      <c r="A219" s="17" t="s">
        <v>202</v>
      </c>
      <c r="B219" s="16"/>
      <c r="C219" s="16"/>
      <c r="D219" s="16">
        <v>1</v>
      </c>
      <c r="E219" s="14"/>
      <c r="F219" s="15">
        <v>5.55555555555556</v>
      </c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="2" customFormat="1" ht="21" customHeight="1" spans="1:28">
      <c r="A220" s="12" t="s">
        <v>203</v>
      </c>
      <c r="B220" s="16">
        <v>768</v>
      </c>
      <c r="C220" s="16">
        <v>768</v>
      </c>
      <c r="D220" s="16">
        <v>768</v>
      </c>
      <c r="E220" s="14">
        <f t="shared" ref="E220:E223" si="1">(D220/C220)*100</f>
        <v>100</v>
      </c>
      <c r="F220" s="15">
        <v>110.662824207493</v>
      </c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="2" customFormat="1" ht="21" customHeight="1" spans="1:28">
      <c r="A221" s="17" t="s">
        <v>204</v>
      </c>
      <c r="B221" s="16"/>
      <c r="C221" s="16"/>
      <c r="D221" s="16">
        <v>768</v>
      </c>
      <c r="E221" s="14"/>
      <c r="F221" s="15">
        <v>110.662824207493</v>
      </c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="2" customFormat="1" ht="21" customHeight="1" spans="1:28">
      <c r="A222" s="12" t="s">
        <v>205</v>
      </c>
      <c r="B222" s="16">
        <f>B223+B229+B231+B234+B237+B239+B241</f>
        <v>2026</v>
      </c>
      <c r="C222" s="16">
        <f>C223+C229+C231+C234+C237+C239+C241</f>
        <v>19746</v>
      </c>
      <c r="D222" s="16">
        <f>D223+D229+D231+D234+D237+D239+D241</f>
        <v>4381</v>
      </c>
      <c r="E222" s="14">
        <f t="shared" si="1"/>
        <v>22.1867720044566</v>
      </c>
      <c r="F222" s="15">
        <v>44.2659391734869</v>
      </c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="2" customFormat="1" ht="21" customHeight="1" spans="1:28">
      <c r="A223" s="12" t="s">
        <v>206</v>
      </c>
      <c r="B223" s="16">
        <v>1151</v>
      </c>
      <c r="C223" s="16">
        <v>1543</v>
      </c>
      <c r="D223" s="16">
        <v>1543</v>
      </c>
      <c r="E223" s="14">
        <f t="shared" si="1"/>
        <v>100</v>
      </c>
      <c r="F223" s="15">
        <v>243.375394321767</v>
      </c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="2" customFormat="1" ht="21" customHeight="1" spans="1:28">
      <c r="A224" s="17" t="s">
        <v>11</v>
      </c>
      <c r="B224" s="16"/>
      <c r="C224" s="16"/>
      <c r="D224" s="16">
        <v>1179</v>
      </c>
      <c r="E224" s="14"/>
      <c r="F224" s="15">
        <v>191.085899513776</v>
      </c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="2" customFormat="1" ht="21" customHeight="1" spans="1:28">
      <c r="A225" s="17" t="s">
        <v>207</v>
      </c>
      <c r="B225" s="16"/>
      <c r="C225" s="16"/>
      <c r="D225" s="16">
        <v>2</v>
      </c>
      <c r="E225" s="14"/>
      <c r="F225" s="15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="2" customFormat="1" ht="21" customHeight="1" spans="1:28">
      <c r="A226" s="17" t="s">
        <v>208</v>
      </c>
      <c r="B226" s="16"/>
      <c r="C226" s="16"/>
      <c r="D226" s="16">
        <v>237</v>
      </c>
      <c r="E226" s="14"/>
      <c r="F226" s="15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="2" customFormat="1" ht="21" customHeight="1" spans="1:28">
      <c r="A227" s="17" t="s">
        <v>209</v>
      </c>
      <c r="B227" s="16"/>
      <c r="C227" s="16"/>
      <c r="D227" s="16">
        <v>109</v>
      </c>
      <c r="E227" s="14"/>
      <c r="F227" s="15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="2" customFormat="1" ht="21" customHeight="1" spans="1:28">
      <c r="A228" s="17" t="s">
        <v>210</v>
      </c>
      <c r="B228" s="16"/>
      <c r="C228" s="16"/>
      <c r="D228" s="16">
        <v>16</v>
      </c>
      <c r="E228" s="14"/>
      <c r="F228" s="15">
        <v>94.1176470588235</v>
      </c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="2" customFormat="1" ht="21" customHeight="1" spans="1:28">
      <c r="A229" s="12" t="s">
        <v>211</v>
      </c>
      <c r="B229" s="16">
        <v>348</v>
      </c>
      <c r="C229" s="16">
        <v>156</v>
      </c>
      <c r="D229" s="16">
        <v>156</v>
      </c>
      <c r="E229" s="14">
        <f>(D229/C229)*100</f>
        <v>100</v>
      </c>
      <c r="F229" s="15">
        <v>45.7478005865103</v>
      </c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="2" customFormat="1" ht="21" customHeight="1" spans="1:28">
      <c r="A230" s="17" t="s">
        <v>212</v>
      </c>
      <c r="B230" s="16"/>
      <c r="C230" s="16"/>
      <c r="D230" s="16">
        <v>156</v>
      </c>
      <c r="E230" s="14"/>
      <c r="F230" s="15">
        <v>45.7478005865103</v>
      </c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="2" customFormat="1" ht="21" customHeight="1" spans="1:28">
      <c r="A231" s="12" t="s">
        <v>213</v>
      </c>
      <c r="B231" s="16">
        <v>128</v>
      </c>
      <c r="C231" s="16">
        <v>12759</v>
      </c>
      <c r="D231" s="16">
        <v>1156</v>
      </c>
      <c r="E231" s="14">
        <f>(D231/C231)*100</f>
        <v>9.06027118112705</v>
      </c>
      <c r="F231" s="15">
        <v>23.9983392152792</v>
      </c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="2" customFormat="1" ht="21" customHeight="1" spans="1:28">
      <c r="A232" s="17" t="s">
        <v>214</v>
      </c>
      <c r="B232" s="16"/>
      <c r="C232" s="16"/>
      <c r="D232" s="16">
        <v>41</v>
      </c>
      <c r="E232" s="14"/>
      <c r="F232" s="15">
        <v>9.11111111111111</v>
      </c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="2" customFormat="1" ht="21" customHeight="1" spans="1:28">
      <c r="A233" s="17" t="s">
        <v>215</v>
      </c>
      <c r="B233" s="16"/>
      <c r="C233" s="16"/>
      <c r="D233" s="16">
        <v>1115</v>
      </c>
      <c r="E233" s="14"/>
      <c r="F233" s="15">
        <v>25.5324021067094</v>
      </c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="2" customFormat="1" ht="21" customHeight="1" spans="1:28">
      <c r="A234" s="12" t="s">
        <v>216</v>
      </c>
      <c r="B234" s="16">
        <v>2</v>
      </c>
      <c r="C234" s="16">
        <v>2897</v>
      </c>
      <c r="D234" s="16">
        <v>197</v>
      </c>
      <c r="E234" s="14">
        <f>(D234/C234)*100</f>
        <v>6.80013807386952</v>
      </c>
      <c r="F234" s="15">
        <v>757.692307692308</v>
      </c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="2" customFormat="1" ht="21" customHeight="1" spans="1:28">
      <c r="A235" s="17" t="s">
        <v>217</v>
      </c>
      <c r="B235" s="16"/>
      <c r="C235" s="16"/>
      <c r="D235" s="16">
        <v>2</v>
      </c>
      <c r="E235" s="14"/>
      <c r="F235" s="15">
        <v>7.69230769230769</v>
      </c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="2" customFormat="1" ht="21" customHeight="1" spans="1:28">
      <c r="A236" s="17" t="s">
        <v>218</v>
      </c>
      <c r="B236" s="16"/>
      <c r="C236" s="16"/>
      <c r="D236" s="16">
        <v>195</v>
      </c>
      <c r="E236" s="14"/>
      <c r="F236" s="15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="2" customFormat="1" ht="21" customHeight="1" spans="1:28">
      <c r="A237" s="12" t="s">
        <v>219</v>
      </c>
      <c r="B237" s="16">
        <v>0</v>
      </c>
      <c r="C237" s="16">
        <v>9</v>
      </c>
      <c r="D237" s="16">
        <v>9</v>
      </c>
      <c r="E237" s="14">
        <f>(D237/C237)*100</f>
        <v>100</v>
      </c>
      <c r="F237" s="15">
        <v>112.5</v>
      </c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="2" customFormat="1" ht="21" customHeight="1" spans="1:28">
      <c r="A238" s="17" t="s">
        <v>220</v>
      </c>
      <c r="B238" s="16"/>
      <c r="C238" s="16"/>
      <c r="D238" s="16">
        <v>9</v>
      </c>
      <c r="E238" s="14"/>
      <c r="F238" s="15">
        <v>112.5</v>
      </c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="2" customFormat="1" ht="21" customHeight="1" spans="1:28">
      <c r="A239" s="12" t="s">
        <v>221</v>
      </c>
      <c r="B239" s="16">
        <v>397</v>
      </c>
      <c r="C239" s="16">
        <v>361</v>
      </c>
      <c r="D239" s="16">
        <v>61</v>
      </c>
      <c r="E239" s="14">
        <f>(D239/C239)*100</f>
        <v>16.8975069252078</v>
      </c>
      <c r="F239" s="15">
        <v>4.42349528643945</v>
      </c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="2" customFormat="1" ht="21" customHeight="1" spans="1:28">
      <c r="A240" s="17" t="s">
        <v>222</v>
      </c>
      <c r="B240" s="16"/>
      <c r="C240" s="16"/>
      <c r="D240" s="16">
        <v>61</v>
      </c>
      <c r="E240" s="14"/>
      <c r="F240" s="15">
        <v>9.34150076569678</v>
      </c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="2" customFormat="1" ht="21" customHeight="1" spans="1:28">
      <c r="A241" s="12" t="s">
        <v>223</v>
      </c>
      <c r="B241" s="16">
        <v>0</v>
      </c>
      <c r="C241" s="16">
        <v>2021</v>
      </c>
      <c r="D241" s="16">
        <v>1259</v>
      </c>
      <c r="E241" s="14">
        <f t="shared" ref="E241:E244" si="2">(D241/C241)*100</f>
        <v>62.2958931222167</v>
      </c>
      <c r="F241" s="15">
        <v>46.7682020802377</v>
      </c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="2" customFormat="1" ht="21" customHeight="1" spans="1:28">
      <c r="A242" s="17" t="s">
        <v>224</v>
      </c>
      <c r="B242" s="16"/>
      <c r="C242" s="16"/>
      <c r="D242" s="16">
        <v>1259</v>
      </c>
      <c r="E242" s="14"/>
      <c r="F242" s="15">
        <v>46.7682020802377</v>
      </c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="2" customFormat="1" ht="21" customHeight="1" spans="1:28">
      <c r="A243" s="12" t="s">
        <v>225</v>
      </c>
      <c r="B243" s="16">
        <f>B244+B250+B253+B257+B248+B255</f>
        <v>35385</v>
      </c>
      <c r="C243" s="16">
        <f>C244+C250+C253+C257+C248+C255</f>
        <v>172038</v>
      </c>
      <c r="D243" s="16">
        <f>D244+D248+D250+D253+D255+D257</f>
        <v>171901</v>
      </c>
      <c r="E243" s="14">
        <f t="shared" si="2"/>
        <v>99.9203664306723</v>
      </c>
      <c r="F243" s="15">
        <v>91.9015872846153</v>
      </c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="2" customFormat="1" ht="21" customHeight="1" spans="1:28">
      <c r="A244" s="12" t="s">
        <v>226</v>
      </c>
      <c r="B244" s="16">
        <v>20553</v>
      </c>
      <c r="C244" s="16">
        <v>24421</v>
      </c>
      <c r="D244" s="16">
        <v>24421</v>
      </c>
      <c r="E244" s="14">
        <f t="shared" si="2"/>
        <v>100</v>
      </c>
      <c r="F244" s="15">
        <v>75.4013832283562</v>
      </c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="2" customFormat="1" ht="21" customHeight="1" spans="1:28">
      <c r="A245" s="17" t="s">
        <v>11</v>
      </c>
      <c r="B245" s="16"/>
      <c r="C245" s="16"/>
      <c r="D245" s="16">
        <v>9736</v>
      </c>
      <c r="E245" s="14"/>
      <c r="F245" s="15">
        <v>48.6508095142914</v>
      </c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="2" customFormat="1" ht="21" customHeight="1" spans="1:28">
      <c r="A246" s="17" t="s">
        <v>227</v>
      </c>
      <c r="B246" s="16"/>
      <c r="C246" s="16"/>
      <c r="D246" s="16">
        <v>37</v>
      </c>
      <c r="E246" s="14"/>
      <c r="F246" s="15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="2" customFormat="1" ht="21" customHeight="1" spans="1:28">
      <c r="A247" s="17" t="s">
        <v>228</v>
      </c>
      <c r="B247" s="16"/>
      <c r="C247" s="16"/>
      <c r="D247" s="16">
        <v>14648</v>
      </c>
      <c r="E247" s="14"/>
      <c r="F247" s="15">
        <v>118.35811247576</v>
      </c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="2" customFormat="1" ht="21" customHeight="1" spans="1:28">
      <c r="A248" s="12" t="s">
        <v>229</v>
      </c>
      <c r="B248" s="16">
        <v>0</v>
      </c>
      <c r="C248" s="16">
        <v>36</v>
      </c>
      <c r="D248" s="16">
        <v>36</v>
      </c>
      <c r="E248" s="14">
        <f>(D248/C248)*100</f>
        <v>100</v>
      </c>
      <c r="F248" s="15">
        <v>211.764705882353</v>
      </c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="2" customFormat="1" ht="21" customHeight="1" spans="1:28">
      <c r="A249" s="17" t="s">
        <v>230</v>
      </c>
      <c r="B249" s="16"/>
      <c r="C249" s="16"/>
      <c r="D249" s="16">
        <v>36</v>
      </c>
      <c r="E249" s="14"/>
      <c r="F249" s="15">
        <v>211.764705882353</v>
      </c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="2" customFormat="1" ht="21" customHeight="1" spans="1:28">
      <c r="A250" s="12" t="s">
        <v>231</v>
      </c>
      <c r="B250" s="16">
        <v>10694</v>
      </c>
      <c r="C250" s="16">
        <v>136411</v>
      </c>
      <c r="D250" s="16">
        <v>136411</v>
      </c>
      <c r="E250" s="14">
        <f>(D250/C250)*100</f>
        <v>100</v>
      </c>
      <c r="F250" s="15">
        <v>89.2175778465241</v>
      </c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="2" customFormat="1" ht="21" customHeight="1" spans="1:28">
      <c r="A251" s="17" t="s">
        <v>232</v>
      </c>
      <c r="B251" s="16"/>
      <c r="C251" s="16"/>
      <c r="D251" s="16">
        <v>131300</v>
      </c>
      <c r="E251" s="14"/>
      <c r="F251" s="15">
        <v>100.14109750982</v>
      </c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="2" customFormat="1" ht="21" customHeight="1" spans="1:28">
      <c r="A252" s="17" t="s">
        <v>233</v>
      </c>
      <c r="B252" s="16"/>
      <c r="C252" s="16"/>
      <c r="D252" s="16">
        <v>5111</v>
      </c>
      <c r="E252" s="14"/>
      <c r="F252" s="15">
        <v>23.4643283445046</v>
      </c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="2" customFormat="1" ht="21" customHeight="1" spans="1:28">
      <c r="A253" s="12" t="s">
        <v>234</v>
      </c>
      <c r="B253" s="16">
        <v>1345</v>
      </c>
      <c r="C253" s="16">
        <v>8795</v>
      </c>
      <c r="D253" s="16">
        <v>8658</v>
      </c>
      <c r="E253" s="14">
        <f>(D253/C253)*100</f>
        <v>98.4422967595224</v>
      </c>
      <c r="F253" s="15">
        <v>1236.85714285714</v>
      </c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="2" customFormat="1" ht="21" customHeight="1" spans="1:28">
      <c r="A254" s="17" t="s">
        <v>235</v>
      </c>
      <c r="B254" s="16"/>
      <c r="C254" s="16"/>
      <c r="D254" s="16">
        <v>8658</v>
      </c>
      <c r="E254" s="14"/>
      <c r="F254" s="15">
        <v>1236.85714285714</v>
      </c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="2" customFormat="1" ht="21" customHeight="1" spans="1:28">
      <c r="A255" s="12" t="s">
        <v>236</v>
      </c>
      <c r="B255" s="16">
        <v>632</v>
      </c>
      <c r="C255" s="16">
        <v>564</v>
      </c>
      <c r="D255" s="16">
        <v>564</v>
      </c>
      <c r="E255" s="14">
        <f>(D255/C255)*100</f>
        <v>100</v>
      </c>
      <c r="F255" s="15">
        <v>289.230769230769</v>
      </c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="2" customFormat="1" ht="21" customHeight="1" spans="1:28">
      <c r="A256" s="17" t="s">
        <v>237</v>
      </c>
      <c r="B256" s="16"/>
      <c r="C256" s="16"/>
      <c r="D256" s="16">
        <v>564</v>
      </c>
      <c r="E256" s="14"/>
      <c r="F256" s="15">
        <v>289.230769230769</v>
      </c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="2" customFormat="1" ht="21" customHeight="1" spans="1:28">
      <c r="A257" s="12" t="s">
        <v>238</v>
      </c>
      <c r="B257" s="16">
        <v>2161</v>
      </c>
      <c r="C257" s="16">
        <v>1811</v>
      </c>
      <c r="D257" s="16">
        <v>1811</v>
      </c>
      <c r="E257" s="14">
        <f t="shared" ref="E255:E260" si="3">(D257/C257)*100</f>
        <v>100</v>
      </c>
      <c r="F257" s="15">
        <v>212.558685446009</v>
      </c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="2" customFormat="1" ht="21" customHeight="1" spans="1:28">
      <c r="A258" s="17" t="s">
        <v>239</v>
      </c>
      <c r="B258" s="16"/>
      <c r="C258" s="16"/>
      <c r="D258" s="16">
        <v>1811</v>
      </c>
      <c r="E258" s="14"/>
      <c r="F258" s="15">
        <v>212.558685446009</v>
      </c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="2" customFormat="1" ht="21" customHeight="1" spans="1:28">
      <c r="A259" s="12" t="s">
        <v>240</v>
      </c>
      <c r="B259" s="16">
        <f>B260+B274+B283+B291+B299+B303+B296</f>
        <v>10520</v>
      </c>
      <c r="C259" s="16">
        <f>C260+C274+C283+C291+C299+C303+C296</f>
        <v>27354</v>
      </c>
      <c r="D259" s="16">
        <f>D260+D274+D283+D291+D296+D299+D303</f>
        <v>24071</v>
      </c>
      <c r="E259" s="14">
        <f t="shared" si="3"/>
        <v>87.9980989983183</v>
      </c>
      <c r="F259" s="15">
        <v>102.33398520534</v>
      </c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="2" customFormat="1" ht="21" customHeight="1" spans="1:28">
      <c r="A260" s="12" t="s">
        <v>241</v>
      </c>
      <c r="B260" s="16">
        <v>4765</v>
      </c>
      <c r="C260" s="16">
        <v>4174</v>
      </c>
      <c r="D260" s="16">
        <v>3489</v>
      </c>
      <c r="E260" s="14">
        <f t="shared" si="3"/>
        <v>83.5888835649257</v>
      </c>
      <c r="F260" s="15">
        <v>46.4456869009585</v>
      </c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="2" customFormat="1" ht="21" customHeight="1" spans="1:28">
      <c r="A261" s="17" t="s">
        <v>11</v>
      </c>
      <c r="B261" s="16"/>
      <c r="C261" s="16"/>
      <c r="D261" s="16">
        <v>1677</v>
      </c>
      <c r="E261" s="14"/>
      <c r="F261" s="15">
        <v>171.823770491803</v>
      </c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="2" customFormat="1" ht="21" customHeight="1" spans="1:28">
      <c r="A262" s="17" t="s">
        <v>28</v>
      </c>
      <c r="B262" s="16"/>
      <c r="C262" s="16"/>
      <c r="D262" s="16">
        <v>1</v>
      </c>
      <c r="E262" s="14"/>
      <c r="F262" s="15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="2" customFormat="1" ht="21" customHeight="1" spans="1:28">
      <c r="A263" s="17" t="s">
        <v>14</v>
      </c>
      <c r="B263" s="16"/>
      <c r="C263" s="16"/>
      <c r="D263" s="16">
        <v>256</v>
      </c>
      <c r="E263" s="14"/>
      <c r="F263" s="15">
        <v>37.4269005847953</v>
      </c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="2" customFormat="1" ht="21" customHeight="1" spans="1:28">
      <c r="A264" s="17" t="s">
        <v>242</v>
      </c>
      <c r="B264" s="16"/>
      <c r="C264" s="16"/>
      <c r="D264" s="16">
        <v>10</v>
      </c>
      <c r="E264" s="14"/>
      <c r="F264" s="15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="2" customFormat="1" ht="21" customHeight="1" spans="1:28">
      <c r="A265" s="17" t="s">
        <v>243</v>
      </c>
      <c r="B265" s="16"/>
      <c r="C265" s="16"/>
      <c r="D265" s="16">
        <v>128</v>
      </c>
      <c r="E265" s="14"/>
      <c r="F265" s="15">
        <v>345.945945945946</v>
      </c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="2" customFormat="1" ht="21" customHeight="1" spans="1:28">
      <c r="A266" s="17" t="s">
        <v>244</v>
      </c>
      <c r="B266" s="16"/>
      <c r="C266" s="16"/>
      <c r="D266" s="16">
        <v>27</v>
      </c>
      <c r="E266" s="14"/>
      <c r="F266" s="15">
        <v>540</v>
      </c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="2" customFormat="1" ht="21" customHeight="1" spans="1:28">
      <c r="A267" s="17" t="s">
        <v>245</v>
      </c>
      <c r="B267" s="16"/>
      <c r="C267" s="16"/>
      <c r="D267" s="16">
        <v>1</v>
      </c>
      <c r="E267" s="14"/>
      <c r="F267" s="15">
        <v>3.84615384615385</v>
      </c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="2" customFormat="1" ht="21" customHeight="1" spans="1:28">
      <c r="A268" s="17" t="s">
        <v>246</v>
      </c>
      <c r="B268" s="16"/>
      <c r="C268" s="16"/>
      <c r="D268" s="16">
        <v>575</v>
      </c>
      <c r="E268" s="14"/>
      <c r="F268" s="15">
        <v>154.986522911051</v>
      </c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="2" customFormat="1" ht="21" customHeight="1" spans="1:28">
      <c r="A269" s="17" t="s">
        <v>247</v>
      </c>
      <c r="B269" s="16"/>
      <c r="C269" s="16"/>
      <c r="D269" s="16">
        <v>33</v>
      </c>
      <c r="E269" s="14"/>
      <c r="F269" s="15">
        <v>220</v>
      </c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="2" customFormat="1" ht="21" customHeight="1" spans="1:28">
      <c r="A270" s="17" t="s">
        <v>248</v>
      </c>
      <c r="B270" s="16"/>
      <c r="C270" s="16"/>
      <c r="D270" s="16">
        <v>115</v>
      </c>
      <c r="E270" s="14"/>
      <c r="F270" s="15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="2" customFormat="1" ht="21" customHeight="1" spans="1:28">
      <c r="A271" s="17" t="s">
        <v>249</v>
      </c>
      <c r="B271" s="16"/>
      <c r="C271" s="16"/>
      <c r="D271" s="16">
        <v>7</v>
      </c>
      <c r="E271" s="14"/>
      <c r="F271" s="15">
        <v>30.4347826086957</v>
      </c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="2" customFormat="1" ht="21" customHeight="1" spans="1:28">
      <c r="A272" s="17" t="s">
        <v>250</v>
      </c>
      <c r="B272" s="16"/>
      <c r="C272" s="16"/>
      <c r="D272" s="16">
        <v>483</v>
      </c>
      <c r="E272" s="14"/>
      <c r="F272" s="15">
        <v>48.3</v>
      </c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="2" customFormat="1" ht="21" customHeight="1" spans="1:28">
      <c r="A273" s="17" t="s">
        <v>251</v>
      </c>
      <c r="B273" s="16"/>
      <c r="C273" s="16"/>
      <c r="D273" s="16">
        <v>176</v>
      </c>
      <c r="E273" s="14"/>
      <c r="F273" s="15">
        <v>8.0365296803653</v>
      </c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="2" customFormat="1" ht="21" customHeight="1" spans="1:28">
      <c r="A274" s="12" t="s">
        <v>252</v>
      </c>
      <c r="B274" s="16">
        <v>2413</v>
      </c>
      <c r="C274" s="16">
        <v>4016</v>
      </c>
      <c r="D274" s="16">
        <v>3010</v>
      </c>
      <c r="E274" s="14">
        <f>(D274/C274)*100</f>
        <v>74.9501992031873</v>
      </c>
      <c r="F274" s="15">
        <v>55.8752552441062</v>
      </c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="2" customFormat="1" ht="21" customHeight="1" spans="1:28">
      <c r="A275" s="17" t="s">
        <v>11</v>
      </c>
      <c r="B275" s="16"/>
      <c r="C275" s="16"/>
      <c r="D275" s="16">
        <v>492</v>
      </c>
      <c r="E275" s="14"/>
      <c r="F275" s="15">
        <v>92.4812030075188</v>
      </c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="2" customFormat="1" ht="21" customHeight="1" spans="1:28">
      <c r="A276" s="17" t="s">
        <v>253</v>
      </c>
      <c r="B276" s="16"/>
      <c r="C276" s="16"/>
      <c r="D276" s="16">
        <v>94</v>
      </c>
      <c r="E276" s="14"/>
      <c r="F276" s="15">
        <v>79.6610169491525</v>
      </c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="2" customFormat="1" ht="21" customHeight="1" spans="1:28">
      <c r="A277" s="17" t="s">
        <v>254</v>
      </c>
      <c r="B277" s="16"/>
      <c r="C277" s="16"/>
      <c r="D277" s="16">
        <v>2010</v>
      </c>
      <c r="E277" s="14"/>
      <c r="F277" s="15">
        <v>137.76559287183</v>
      </c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="2" customFormat="1" ht="21" customHeight="1" spans="1:28">
      <c r="A278" s="17" t="s">
        <v>255</v>
      </c>
      <c r="B278" s="16"/>
      <c r="C278" s="16"/>
      <c r="D278" s="16">
        <v>112</v>
      </c>
      <c r="E278" s="14"/>
      <c r="F278" s="15">
        <v>94.1176470588235</v>
      </c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="2" customFormat="1" ht="21" customHeight="1" spans="1:28">
      <c r="A279" s="17" t="s">
        <v>256</v>
      </c>
      <c r="B279" s="16"/>
      <c r="C279" s="16"/>
      <c r="D279" s="16">
        <v>20</v>
      </c>
      <c r="E279" s="14"/>
      <c r="F279" s="15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="2" customFormat="1" ht="21" customHeight="1" spans="1:28">
      <c r="A280" s="17" t="s">
        <v>257</v>
      </c>
      <c r="B280" s="16"/>
      <c r="C280" s="16"/>
      <c r="D280" s="16">
        <v>6</v>
      </c>
      <c r="E280" s="14"/>
      <c r="F280" s="15">
        <v>6</v>
      </c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="2" customFormat="1" ht="21" customHeight="1" spans="1:28">
      <c r="A281" s="17" t="s">
        <v>258</v>
      </c>
      <c r="B281" s="16"/>
      <c r="C281" s="16"/>
      <c r="D281" s="16">
        <v>20</v>
      </c>
      <c r="E281" s="14"/>
      <c r="F281" s="15">
        <v>222.222222222222</v>
      </c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="2" customFormat="1" ht="21" customHeight="1" spans="1:28">
      <c r="A282" s="17" t="s">
        <v>259</v>
      </c>
      <c r="B282" s="16"/>
      <c r="C282" s="16"/>
      <c r="D282" s="16">
        <v>256</v>
      </c>
      <c r="E282" s="14"/>
      <c r="F282" s="15">
        <v>8.4072249589491</v>
      </c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="2" customFormat="1" ht="21" customHeight="1" spans="1:28">
      <c r="A283" s="12" t="s">
        <v>260</v>
      </c>
      <c r="B283" s="16">
        <v>374</v>
      </c>
      <c r="C283" s="16">
        <v>1919</v>
      </c>
      <c r="D283" s="16">
        <v>1919</v>
      </c>
      <c r="E283" s="14">
        <f>(D283/C283)*100</f>
        <v>100</v>
      </c>
      <c r="F283" s="15">
        <v>94.6252465483235</v>
      </c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="2" customFormat="1" ht="21" customHeight="1" spans="1:28">
      <c r="A284" s="17" t="s">
        <v>261</v>
      </c>
      <c r="B284" s="16"/>
      <c r="C284" s="16"/>
      <c r="D284" s="16">
        <v>59</v>
      </c>
      <c r="E284" s="14"/>
      <c r="F284" s="15">
        <v>73.75</v>
      </c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="2" customFormat="1" ht="21" customHeight="1" spans="1:28">
      <c r="A285" s="17" t="s">
        <v>262</v>
      </c>
      <c r="B285" s="16"/>
      <c r="C285" s="16"/>
      <c r="D285" s="16">
        <v>1500</v>
      </c>
      <c r="E285" s="14"/>
      <c r="F285" s="15">
        <v>187.5</v>
      </c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="2" customFormat="1" ht="21" customHeight="1" spans="1:28">
      <c r="A286" s="17" t="s">
        <v>263</v>
      </c>
      <c r="B286" s="16"/>
      <c r="C286" s="16"/>
      <c r="D286" s="16">
        <v>12</v>
      </c>
      <c r="E286" s="14"/>
      <c r="F286" s="15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="2" customFormat="1" ht="21" customHeight="1" spans="1:28">
      <c r="A287" s="17" t="s">
        <v>264</v>
      </c>
      <c r="B287" s="16"/>
      <c r="C287" s="16"/>
      <c r="D287" s="16">
        <v>158</v>
      </c>
      <c r="E287" s="14"/>
      <c r="F287" s="15">
        <v>133.898305084746</v>
      </c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="2" customFormat="1" ht="21" customHeight="1" spans="1:28">
      <c r="A288" s="17" t="s">
        <v>265</v>
      </c>
      <c r="B288" s="16"/>
      <c r="C288" s="16"/>
      <c r="D288" s="16">
        <v>26</v>
      </c>
      <c r="E288" s="14"/>
      <c r="F288" s="15">
        <v>520</v>
      </c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="2" customFormat="1" ht="21" customHeight="1" spans="1:28">
      <c r="A289" s="17" t="s">
        <v>266</v>
      </c>
      <c r="B289" s="16"/>
      <c r="C289" s="16"/>
      <c r="D289" s="16">
        <v>50</v>
      </c>
      <c r="E289" s="14"/>
      <c r="F289" s="15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="2" customFormat="1" ht="21" customHeight="1" spans="1:28">
      <c r="A290" s="17" t="s">
        <v>267</v>
      </c>
      <c r="B290" s="16"/>
      <c r="C290" s="16"/>
      <c r="D290" s="16">
        <v>114</v>
      </c>
      <c r="E290" s="14"/>
      <c r="F290" s="15">
        <v>12.6807563959956</v>
      </c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="2" customFormat="1" ht="21" customHeight="1" spans="1:28">
      <c r="A291" s="12" t="s">
        <v>268</v>
      </c>
      <c r="B291" s="16">
        <v>412</v>
      </c>
      <c r="C291" s="16">
        <v>5582</v>
      </c>
      <c r="D291" s="16">
        <v>5556</v>
      </c>
      <c r="E291" s="14">
        <f>(D291/C291)*100</f>
        <v>99.534217126478</v>
      </c>
      <c r="F291" s="15">
        <v>91.7891954402776</v>
      </c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="2" customFormat="1" ht="21" customHeight="1" spans="1:28">
      <c r="A292" s="17" t="s">
        <v>269</v>
      </c>
      <c r="B292" s="16"/>
      <c r="C292" s="16"/>
      <c r="D292" s="16">
        <v>1418</v>
      </c>
      <c r="E292" s="14"/>
      <c r="F292" s="15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="2" customFormat="1" ht="21" customHeight="1" spans="1:28">
      <c r="A293" s="17" t="s">
        <v>270</v>
      </c>
      <c r="B293" s="16"/>
      <c r="C293" s="16"/>
      <c r="D293" s="16">
        <v>200</v>
      </c>
      <c r="E293" s="14"/>
      <c r="F293" s="15">
        <v>5.08646998982706</v>
      </c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="2" customFormat="1" ht="21" customHeight="1" spans="1:28">
      <c r="A294" s="17" t="s">
        <v>271</v>
      </c>
      <c r="B294" s="16"/>
      <c r="C294" s="16"/>
      <c r="D294" s="16">
        <v>33</v>
      </c>
      <c r="E294" s="14"/>
      <c r="F294" s="15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="2" customFormat="1" ht="21" customHeight="1" spans="1:28">
      <c r="A295" s="17" t="s">
        <v>272</v>
      </c>
      <c r="B295" s="16"/>
      <c r="C295" s="16"/>
      <c r="D295" s="16">
        <v>3905</v>
      </c>
      <c r="E295" s="14"/>
      <c r="F295" s="15">
        <v>184.111268269684</v>
      </c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="2" customFormat="1" ht="21" customHeight="1" spans="1:28">
      <c r="A296" s="12" t="s">
        <v>273</v>
      </c>
      <c r="B296" s="16">
        <v>1620</v>
      </c>
      <c r="C296" s="16">
        <v>1798</v>
      </c>
      <c r="D296" s="16">
        <v>1787</v>
      </c>
      <c r="E296" s="14">
        <f>(D296/C296)*100</f>
        <v>99.3882091212458</v>
      </c>
      <c r="F296" s="15">
        <v>147.442244224422</v>
      </c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="2" customFormat="1" ht="21" customHeight="1" spans="1:28">
      <c r="A297" s="17" t="s">
        <v>274</v>
      </c>
      <c r="B297" s="16"/>
      <c r="C297" s="16"/>
      <c r="D297" s="16">
        <v>1342</v>
      </c>
      <c r="E297" s="14"/>
      <c r="F297" s="15">
        <v>110.726072607261</v>
      </c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="2" customFormat="1" ht="21" customHeight="1" spans="1:28">
      <c r="A298" s="17" t="s">
        <v>275</v>
      </c>
      <c r="B298" s="16"/>
      <c r="C298" s="16"/>
      <c r="D298" s="16">
        <v>445</v>
      </c>
      <c r="E298" s="14"/>
      <c r="F298" s="15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="2" customFormat="1" ht="21" customHeight="1" spans="1:28">
      <c r="A299" s="12" t="s">
        <v>276</v>
      </c>
      <c r="B299" s="16">
        <v>893</v>
      </c>
      <c r="C299" s="16">
        <v>4335</v>
      </c>
      <c r="D299" s="16">
        <v>3182</v>
      </c>
      <c r="E299" s="14">
        <f>(D299/C299)*100</f>
        <v>73.4025374855825</v>
      </c>
      <c r="F299" s="15">
        <v>239.248120300752</v>
      </c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="2" customFormat="1" ht="21" customHeight="1" spans="1:28">
      <c r="A300" s="17" t="s">
        <v>277</v>
      </c>
      <c r="B300" s="16"/>
      <c r="C300" s="16"/>
      <c r="D300" s="16">
        <v>871</v>
      </c>
      <c r="E300" s="14"/>
      <c r="F300" s="15">
        <v>86.5805168986084</v>
      </c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="2" customFormat="1" ht="21" customHeight="1" spans="1:28">
      <c r="A301" s="17" t="s">
        <v>278</v>
      </c>
      <c r="B301" s="16"/>
      <c r="C301" s="16"/>
      <c r="D301" s="16">
        <v>45</v>
      </c>
      <c r="E301" s="14"/>
      <c r="F301" s="15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="2" customFormat="1" ht="21" customHeight="1" spans="1:28">
      <c r="A302" s="17" t="s">
        <v>279</v>
      </c>
      <c r="B302" s="16"/>
      <c r="C302" s="16"/>
      <c r="D302" s="16">
        <v>2266</v>
      </c>
      <c r="E302" s="14"/>
      <c r="F302" s="15">
        <v>2385.26315789474</v>
      </c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="2" customFormat="1" ht="21" customHeight="1" spans="1:28">
      <c r="A303" s="12" t="s">
        <v>280</v>
      </c>
      <c r="B303" s="16">
        <v>43</v>
      </c>
      <c r="C303" s="16">
        <v>5530</v>
      </c>
      <c r="D303" s="16">
        <v>5128</v>
      </c>
      <c r="E303" s="14"/>
      <c r="F303" s="15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="2" customFormat="1" ht="21" customHeight="1" spans="1:28">
      <c r="A304" s="17" t="s">
        <v>281</v>
      </c>
      <c r="B304" s="16"/>
      <c r="C304" s="16"/>
      <c r="D304" s="16">
        <v>5128</v>
      </c>
      <c r="E304" s="14"/>
      <c r="F304" s="15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="2" customFormat="1" ht="21" customHeight="1" spans="1:28">
      <c r="A305" s="12" t="s">
        <v>282</v>
      </c>
      <c r="B305" s="16">
        <f>B306+B311+B315+B316+B318</f>
        <v>81324</v>
      </c>
      <c r="C305" s="16">
        <f>C306+C311+C315+C316+C318</f>
        <v>56320</v>
      </c>
      <c r="D305" s="16">
        <f>D306+D311+D316+D318</f>
        <v>55146</v>
      </c>
      <c r="E305" s="14">
        <f>(D305/C305)*100</f>
        <v>97.9154829545455</v>
      </c>
      <c r="F305" s="15">
        <v>80.8971951648868</v>
      </c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="2" customFormat="1" ht="21" customHeight="1" spans="1:28">
      <c r="A306" s="12" t="s">
        <v>283</v>
      </c>
      <c r="B306" s="16"/>
      <c r="C306" s="16">
        <v>10838</v>
      </c>
      <c r="D306" s="16">
        <v>10838</v>
      </c>
      <c r="E306" s="14">
        <f>(D306/C306)*100</f>
        <v>100</v>
      </c>
      <c r="F306" s="15">
        <v>54.3421580425191</v>
      </c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="2" customFormat="1" ht="21" customHeight="1" spans="1:28">
      <c r="A307" s="17" t="s">
        <v>284</v>
      </c>
      <c r="B307" s="16"/>
      <c r="C307" s="16"/>
      <c r="D307" s="16">
        <v>10606</v>
      </c>
      <c r="E307" s="14"/>
      <c r="F307" s="15">
        <v>53.4576612903226</v>
      </c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="2" customFormat="1" ht="21" customHeight="1" spans="1:28">
      <c r="A308" s="17" t="s">
        <v>285</v>
      </c>
      <c r="B308" s="16"/>
      <c r="C308" s="16"/>
      <c r="D308" s="16">
        <v>147</v>
      </c>
      <c r="E308" s="14"/>
      <c r="F308" s="15">
        <v>141.346153846154</v>
      </c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="2" customFormat="1" ht="21" customHeight="1" spans="1:28">
      <c r="A309" s="17" t="s">
        <v>286</v>
      </c>
      <c r="B309" s="16"/>
      <c r="C309" s="16"/>
      <c r="D309" s="16">
        <v>50</v>
      </c>
      <c r="E309" s="14"/>
      <c r="F309" s="15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="2" customFormat="1" ht="21" customHeight="1" spans="1:28">
      <c r="A310" s="17" t="s">
        <v>287</v>
      </c>
      <c r="B310" s="16"/>
      <c r="C310" s="16"/>
      <c r="D310" s="16">
        <v>35</v>
      </c>
      <c r="E310" s="14"/>
      <c r="F310" s="15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="2" customFormat="1" ht="21" customHeight="1" spans="1:28">
      <c r="A311" s="12" t="s">
        <v>288</v>
      </c>
      <c r="B311" s="16">
        <v>17408</v>
      </c>
      <c r="C311" s="16">
        <v>12579</v>
      </c>
      <c r="D311" s="16">
        <v>11405</v>
      </c>
      <c r="E311" s="14">
        <f>(D311/C311)*100</f>
        <v>90.666984656968</v>
      </c>
      <c r="F311" s="15">
        <v>106.778391536373</v>
      </c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="2" customFormat="1" ht="21" customHeight="1" spans="1:28">
      <c r="A312" s="17" t="s">
        <v>289</v>
      </c>
      <c r="B312" s="16"/>
      <c r="C312" s="16"/>
      <c r="D312" s="16">
        <v>9760</v>
      </c>
      <c r="E312" s="14"/>
      <c r="F312" s="15">
        <v>104.94623655914</v>
      </c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="2" customFormat="1" ht="21" customHeight="1" spans="1:28">
      <c r="A313" s="17" t="s">
        <v>290</v>
      </c>
      <c r="B313" s="16"/>
      <c r="C313" s="16"/>
      <c r="D313" s="16">
        <v>1319</v>
      </c>
      <c r="E313" s="14"/>
      <c r="F313" s="15">
        <v>95.5104996379435</v>
      </c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="2" customFormat="1" ht="21" customHeight="1" spans="1:28">
      <c r="A314" s="17" t="s">
        <v>291</v>
      </c>
      <c r="B314" s="16"/>
      <c r="C314" s="16"/>
      <c r="D314" s="16">
        <v>326</v>
      </c>
      <c r="E314" s="14"/>
      <c r="F314" s="15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="2" customFormat="1" ht="21" customHeight="1" spans="1:28">
      <c r="A315" s="12" t="s">
        <v>292</v>
      </c>
      <c r="B315" s="16">
        <v>2000</v>
      </c>
      <c r="C315" s="16"/>
      <c r="D315" s="16"/>
      <c r="E315" s="14"/>
      <c r="F315" s="15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="2" customFormat="1" ht="21" customHeight="1" spans="1:28">
      <c r="A316" s="12" t="s">
        <v>293</v>
      </c>
      <c r="B316" s="16"/>
      <c r="C316" s="16">
        <v>326</v>
      </c>
      <c r="D316" s="16">
        <v>326</v>
      </c>
      <c r="E316" s="14">
        <f>(D316/C316)*100</f>
        <v>100</v>
      </c>
      <c r="F316" s="15">
        <v>313.461538461538</v>
      </c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="2" customFormat="1" ht="21" customHeight="1" spans="1:28">
      <c r="A317" s="17" t="s">
        <v>294</v>
      </c>
      <c r="B317" s="16"/>
      <c r="C317" s="16"/>
      <c r="D317" s="16">
        <v>326</v>
      </c>
      <c r="E317" s="14"/>
      <c r="F317" s="15">
        <v>313.461538461538</v>
      </c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="2" customFormat="1" ht="21" customHeight="1" spans="1:28">
      <c r="A318" s="12" t="s">
        <v>295</v>
      </c>
      <c r="B318" s="16">
        <v>61916</v>
      </c>
      <c r="C318" s="16">
        <v>32577</v>
      </c>
      <c r="D318" s="16">
        <v>32577</v>
      </c>
      <c r="E318" s="14">
        <f>(D318/C318)*100</f>
        <v>100</v>
      </c>
      <c r="F318" s="15">
        <v>90.0788054749067</v>
      </c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="2" customFormat="1" ht="21" customHeight="1" spans="1:28">
      <c r="A319" s="17" t="s">
        <v>296</v>
      </c>
      <c r="B319" s="16"/>
      <c r="C319" s="16"/>
      <c r="D319" s="16">
        <v>783</v>
      </c>
      <c r="E319" s="14"/>
      <c r="F319" s="15">
        <v>51.8886679920477</v>
      </c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="2" customFormat="1" ht="21" customHeight="1" spans="1:28">
      <c r="A320" s="17" t="s">
        <v>297</v>
      </c>
      <c r="B320" s="16"/>
      <c r="C320" s="16"/>
      <c r="D320" s="16">
        <v>31794</v>
      </c>
      <c r="E320" s="14"/>
      <c r="F320" s="15">
        <v>91.7416897506925</v>
      </c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="2" customFormat="1" ht="21" customHeight="1" spans="1:28">
      <c r="A321" s="12" t="s">
        <v>298</v>
      </c>
      <c r="B321" s="16">
        <f>B322+B323+B325+B328</f>
        <v>102015</v>
      </c>
      <c r="C321" s="16">
        <f>C322+C323+C325+C328</f>
        <v>141005</v>
      </c>
      <c r="D321" s="16">
        <f>D323+D325+D328</f>
        <v>128007</v>
      </c>
      <c r="E321" s="14">
        <f>(D321/C321)*100</f>
        <v>90.7818871671217</v>
      </c>
      <c r="F321" s="15">
        <v>110.863126169196</v>
      </c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="2" customFormat="1" ht="21" customHeight="1" spans="1:28">
      <c r="A322" s="12" t="s">
        <v>299</v>
      </c>
      <c r="B322" s="16"/>
      <c r="C322" s="16">
        <v>1381</v>
      </c>
      <c r="D322" s="16"/>
      <c r="E322" s="14"/>
      <c r="F322" s="15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="2" customFormat="1" ht="21" customHeight="1" spans="1:28">
      <c r="A323" s="12" t="s">
        <v>300</v>
      </c>
      <c r="B323" s="16">
        <v>1975</v>
      </c>
      <c r="C323" s="16">
        <v>2796</v>
      </c>
      <c r="D323" s="16">
        <v>2179</v>
      </c>
      <c r="E323" s="14">
        <f>(D323/C323)*100</f>
        <v>77.9327610872675</v>
      </c>
      <c r="F323" s="15">
        <v>111.514841351075</v>
      </c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="2" customFormat="1" ht="21" customHeight="1" spans="1:28">
      <c r="A324" s="17" t="s">
        <v>301</v>
      </c>
      <c r="B324" s="16"/>
      <c r="C324" s="16"/>
      <c r="D324" s="16">
        <v>2179</v>
      </c>
      <c r="E324" s="14"/>
      <c r="F324" s="15">
        <v>113.253638253638</v>
      </c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="2" customFormat="1" ht="21" customHeight="1" spans="1:28">
      <c r="A325" s="12" t="s">
        <v>302</v>
      </c>
      <c r="B325" s="16">
        <v>100040</v>
      </c>
      <c r="C325" s="16">
        <v>120853</v>
      </c>
      <c r="D325" s="16">
        <v>120853</v>
      </c>
      <c r="E325" s="14">
        <f>(D325/C325)*100</f>
        <v>100</v>
      </c>
      <c r="F325" s="15">
        <v>107.740928947134</v>
      </c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="2" customFormat="1" ht="21" customHeight="1" spans="1:28">
      <c r="A326" s="17" t="s">
        <v>303</v>
      </c>
      <c r="B326" s="16"/>
      <c r="C326" s="16"/>
      <c r="D326" s="16">
        <v>161</v>
      </c>
      <c r="E326" s="14"/>
      <c r="F326" s="15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="2" customFormat="1" ht="21" customHeight="1" spans="1:28">
      <c r="A327" s="17" t="s">
        <v>304</v>
      </c>
      <c r="B327" s="16"/>
      <c r="C327" s="16"/>
      <c r="D327" s="16">
        <v>120692</v>
      </c>
      <c r="E327" s="14"/>
      <c r="F327" s="15">
        <v>107.597396808416</v>
      </c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="2" customFormat="1" ht="21" customHeight="1" spans="1:28">
      <c r="A328" s="12" t="s">
        <v>305</v>
      </c>
      <c r="B328" s="16"/>
      <c r="C328" s="16">
        <v>15975</v>
      </c>
      <c r="D328" s="16">
        <v>4975</v>
      </c>
      <c r="E328" s="14">
        <f>(D328/C328)*100</f>
        <v>31.1424100156495</v>
      </c>
      <c r="F328" s="15">
        <v>371.268656716418</v>
      </c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="2" customFormat="1" ht="21" customHeight="1" spans="1:28">
      <c r="A329" s="17" t="s">
        <v>306</v>
      </c>
      <c r="B329" s="16"/>
      <c r="C329" s="16"/>
      <c r="D329" s="16">
        <v>4975</v>
      </c>
      <c r="E329" s="14"/>
      <c r="F329" s="15">
        <v>371.268656716418</v>
      </c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="2" customFormat="1" ht="21" customHeight="1" spans="1:28">
      <c r="A330" s="12" t="s">
        <v>307</v>
      </c>
      <c r="B330" s="16">
        <f>B331+B334</f>
        <v>4805</v>
      </c>
      <c r="C330" s="16">
        <f>C331+C334</f>
        <v>6041</v>
      </c>
      <c r="D330" s="16">
        <f>D331+D334</f>
        <v>5639</v>
      </c>
      <c r="E330" s="14">
        <f>(D330/C330)*100</f>
        <v>93.3454726038735</v>
      </c>
      <c r="F330" s="15">
        <v>100.49901978257</v>
      </c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="2" customFormat="1" ht="21" customHeight="1" spans="1:28">
      <c r="A331" s="12" t="s">
        <v>308</v>
      </c>
      <c r="B331" s="16">
        <v>4635</v>
      </c>
      <c r="C331" s="16">
        <v>4250</v>
      </c>
      <c r="D331" s="16">
        <v>4250</v>
      </c>
      <c r="E331" s="14">
        <f>(D331/C331)*100</f>
        <v>100</v>
      </c>
      <c r="F331" s="15">
        <v>267.295597484277</v>
      </c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="2" customFormat="1" ht="21.75" customHeight="1" spans="1:28">
      <c r="A332" s="17" t="s">
        <v>11</v>
      </c>
      <c r="B332" s="16"/>
      <c r="C332" s="16"/>
      <c r="D332" s="16">
        <v>3850</v>
      </c>
      <c r="E332" s="14"/>
      <c r="F332" s="15">
        <v>410.885805763074</v>
      </c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="2" customFormat="1" ht="21.75" customHeight="1" spans="1:28">
      <c r="A333" s="17" t="s">
        <v>28</v>
      </c>
      <c r="B333" s="16"/>
      <c r="C333" s="16"/>
      <c r="D333" s="16">
        <v>400</v>
      </c>
      <c r="E333" s="14"/>
      <c r="F333" s="15">
        <v>363.636363636364</v>
      </c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="2" customFormat="1" ht="21.75" customHeight="1" spans="1:28">
      <c r="A334" s="12" t="s">
        <v>309</v>
      </c>
      <c r="B334" s="16">
        <v>170</v>
      </c>
      <c r="C334" s="16">
        <v>1791</v>
      </c>
      <c r="D334" s="16">
        <v>1389</v>
      </c>
      <c r="E334" s="14">
        <f>(D334/C334)*100</f>
        <v>77.5544388609715</v>
      </c>
      <c r="F334" s="15">
        <v>115.943238731219</v>
      </c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="2" customFormat="1" ht="21.75" customHeight="1" spans="1:28">
      <c r="A335" s="17" t="s">
        <v>28</v>
      </c>
      <c r="B335" s="16"/>
      <c r="C335" s="16"/>
      <c r="D335" s="16">
        <v>1389</v>
      </c>
      <c r="E335" s="14"/>
      <c r="F335" s="15">
        <v>115.943238731219</v>
      </c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="2" customFormat="1" ht="21.75" customHeight="1" spans="1:28">
      <c r="A336" s="12" t="s">
        <v>310</v>
      </c>
      <c r="B336" s="16"/>
      <c r="C336" s="16">
        <f>C337</f>
        <v>800</v>
      </c>
      <c r="D336" s="16">
        <v>800</v>
      </c>
      <c r="E336" s="14">
        <f>(D336/C336)*100</f>
        <v>100</v>
      </c>
      <c r="F336" s="15">
        <v>87.527352297593</v>
      </c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="2" customFormat="1" ht="21.75" customHeight="1" spans="1:28">
      <c r="A337" s="12" t="s">
        <v>311</v>
      </c>
      <c r="B337" s="16"/>
      <c r="C337" s="16">
        <v>800</v>
      </c>
      <c r="D337" s="16">
        <v>800</v>
      </c>
      <c r="E337" s="14"/>
      <c r="F337" s="15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="2" customFormat="1" ht="21.75" customHeight="1" spans="1:28">
      <c r="A338" s="17" t="s">
        <v>312</v>
      </c>
      <c r="B338" s="16"/>
      <c r="C338" s="16"/>
      <c r="D338" s="16">
        <v>800</v>
      </c>
      <c r="E338" s="14"/>
      <c r="F338" s="15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="2" customFormat="1" ht="21.75" customHeight="1" spans="1:28">
      <c r="A339" s="12" t="s">
        <v>313</v>
      </c>
      <c r="B339" s="16">
        <f>B340</f>
        <v>7168</v>
      </c>
      <c r="C339" s="16">
        <f>C340</f>
        <v>7593</v>
      </c>
      <c r="D339" s="16">
        <f>D340</f>
        <v>3730</v>
      </c>
      <c r="E339" s="14">
        <f>(D339/C339)*100</f>
        <v>49.1241933359673</v>
      </c>
      <c r="F339" s="15">
        <v>40.0128727740828</v>
      </c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="2" customFormat="1" ht="21.75" customHeight="1" spans="1:28">
      <c r="A340" s="12" t="s">
        <v>314</v>
      </c>
      <c r="B340" s="16">
        <v>7168</v>
      </c>
      <c r="C340" s="16">
        <v>7593</v>
      </c>
      <c r="D340" s="16">
        <v>3730</v>
      </c>
      <c r="E340" s="14">
        <f>(D340/C340)*100</f>
        <v>49.1241933359673</v>
      </c>
      <c r="F340" s="15">
        <v>40.0128727740828</v>
      </c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="2" customFormat="1" ht="21.75" customHeight="1" spans="1:28">
      <c r="A341" s="17" t="s">
        <v>11</v>
      </c>
      <c r="B341" s="16"/>
      <c r="C341" s="16"/>
      <c r="D341" s="16">
        <v>1433</v>
      </c>
      <c r="E341" s="14"/>
      <c r="F341" s="15">
        <v>127.377777777778</v>
      </c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="2" customFormat="1" ht="21.75" customHeight="1" spans="1:28">
      <c r="A342" s="17" t="s">
        <v>315</v>
      </c>
      <c r="B342" s="16"/>
      <c r="C342" s="16"/>
      <c r="D342" s="16">
        <v>777</v>
      </c>
      <c r="E342" s="14"/>
      <c r="F342" s="15">
        <v>61.0369206598586</v>
      </c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="2" customFormat="1" ht="21.75" customHeight="1" spans="1:28">
      <c r="A343" s="17" t="s">
        <v>316</v>
      </c>
      <c r="B343" s="16"/>
      <c r="C343" s="16"/>
      <c r="D343" s="16">
        <v>855</v>
      </c>
      <c r="E343" s="14"/>
      <c r="F343" s="15">
        <v>18.3358352991636</v>
      </c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="2" customFormat="1" ht="21.75" customHeight="1" spans="1:28">
      <c r="A344" s="17" t="s">
        <v>317</v>
      </c>
      <c r="B344" s="16"/>
      <c r="C344" s="16"/>
      <c r="D344" s="16">
        <v>50</v>
      </c>
      <c r="E344" s="14"/>
      <c r="F344" s="15">
        <v>142.857142857143</v>
      </c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="2" customFormat="1" ht="21.75" customHeight="1" spans="1:28">
      <c r="A345" s="17" t="s">
        <v>318</v>
      </c>
      <c r="B345" s="16"/>
      <c r="C345" s="16"/>
      <c r="D345" s="16">
        <v>459</v>
      </c>
      <c r="E345" s="14"/>
      <c r="F345" s="15">
        <v>468.367346938775</v>
      </c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="2" customFormat="1" ht="21.75" customHeight="1" spans="1:28">
      <c r="A346" s="17" t="s">
        <v>319</v>
      </c>
      <c r="B346" s="16"/>
      <c r="C346" s="16"/>
      <c r="D346" s="16">
        <v>59</v>
      </c>
      <c r="E346" s="14"/>
      <c r="F346" s="15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="2" customFormat="1" ht="21.75" customHeight="1" spans="1:28">
      <c r="A347" s="17" t="s">
        <v>320</v>
      </c>
      <c r="B347" s="16"/>
      <c r="C347" s="16"/>
      <c r="D347" s="16">
        <v>97</v>
      </c>
      <c r="E347" s="14"/>
      <c r="F347" s="15">
        <v>4.66122056703508</v>
      </c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="2" customFormat="1" ht="21.75" customHeight="1" spans="1:28">
      <c r="A348" s="12" t="s">
        <v>321</v>
      </c>
      <c r="B348" s="16">
        <f>B349+B351</f>
        <v>7679</v>
      </c>
      <c r="C348" s="16">
        <f>C349+C351</f>
        <v>29858</v>
      </c>
      <c r="D348" s="16">
        <f>D349+D351</f>
        <v>23554</v>
      </c>
      <c r="E348" s="14">
        <f>(D348/C348)*100</f>
        <v>78.8867305244825</v>
      </c>
      <c r="F348" s="15">
        <v>146.909499157987</v>
      </c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="2" customFormat="1" ht="21.75" customHeight="1" spans="1:28">
      <c r="A349" s="12" t="s">
        <v>322</v>
      </c>
      <c r="B349" s="16">
        <v>3731</v>
      </c>
      <c r="C349" s="16">
        <v>26342</v>
      </c>
      <c r="D349" s="16">
        <v>20038</v>
      </c>
      <c r="E349" s="14">
        <f>(D349/C349)*100</f>
        <v>76.0686356389036</v>
      </c>
      <c r="F349" s="15">
        <v>163.149324214297</v>
      </c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="2" customFormat="1" ht="21.75" customHeight="1" spans="1:28">
      <c r="A350" s="17" t="s">
        <v>323</v>
      </c>
      <c r="B350" s="16"/>
      <c r="C350" s="16"/>
      <c r="D350" s="16">
        <v>20038</v>
      </c>
      <c r="E350" s="14"/>
      <c r="F350" s="15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="2" customFormat="1" ht="21.75" customHeight="1" spans="1:28">
      <c r="A351" s="12" t="s">
        <v>324</v>
      </c>
      <c r="B351" s="16">
        <v>3948</v>
      </c>
      <c r="C351" s="16">
        <v>3516</v>
      </c>
      <c r="D351" s="16">
        <v>3516</v>
      </c>
      <c r="E351" s="14">
        <f>(D351/C351)*100</f>
        <v>100</v>
      </c>
      <c r="F351" s="15">
        <v>93.7350039989336</v>
      </c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="2" customFormat="1" ht="21.75" customHeight="1" spans="1:28">
      <c r="A352" s="17" t="s">
        <v>325</v>
      </c>
      <c r="B352" s="16"/>
      <c r="C352" s="16"/>
      <c r="D352" s="16">
        <v>3516</v>
      </c>
      <c r="E352" s="14"/>
      <c r="F352" s="15">
        <v>93.7350039989336</v>
      </c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="2" customFormat="1" ht="21.75" customHeight="1" spans="1:28">
      <c r="A353" s="12" t="s">
        <v>326</v>
      </c>
      <c r="B353" s="16"/>
      <c r="C353" s="16">
        <f>C354</f>
        <v>2</v>
      </c>
      <c r="D353" s="16">
        <f>D354</f>
        <v>2</v>
      </c>
      <c r="E353" s="14">
        <f>(D353/C353)*100</f>
        <v>100</v>
      </c>
      <c r="F353" s="15">
        <v>0.400801603206413</v>
      </c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="2" customFormat="1" ht="21.75" customHeight="1" spans="1:28">
      <c r="A354" s="12" t="s">
        <v>327</v>
      </c>
      <c r="B354" s="16"/>
      <c r="C354" s="16">
        <v>2</v>
      </c>
      <c r="D354" s="16">
        <v>2</v>
      </c>
      <c r="E354" s="14"/>
      <c r="F354" s="15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="2" customFormat="1" ht="21.75" customHeight="1" spans="1:28">
      <c r="A355" s="17" t="s">
        <v>328</v>
      </c>
      <c r="B355" s="16"/>
      <c r="C355" s="16"/>
      <c r="D355" s="16">
        <v>2</v>
      </c>
      <c r="E355" s="14"/>
      <c r="F355" s="15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="2" customFormat="1" ht="21.75" customHeight="1" spans="1:28">
      <c r="A356" s="12" t="s">
        <v>329</v>
      </c>
      <c r="B356" s="16">
        <f>B357+B365+B371+B368</f>
        <v>7237</v>
      </c>
      <c r="C356" s="16">
        <f>C357+C365+C371+C368</f>
        <v>15343</v>
      </c>
      <c r="D356" s="16">
        <f>D357+D365+D368+D371</f>
        <v>14313</v>
      </c>
      <c r="E356" s="14">
        <f>(D356/C356)*100</f>
        <v>93.2868409046471</v>
      </c>
      <c r="F356" s="15">
        <v>285.631610456995</v>
      </c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="2" customFormat="1" ht="21.75" customHeight="1" spans="1:28">
      <c r="A357" s="12" t="s">
        <v>330</v>
      </c>
      <c r="B357" s="16">
        <v>1543</v>
      </c>
      <c r="C357" s="16">
        <v>9279</v>
      </c>
      <c r="D357" s="16">
        <v>9249</v>
      </c>
      <c r="E357" s="14">
        <f>(D357/C357)*100</f>
        <v>99.6766892984158</v>
      </c>
      <c r="F357" s="15">
        <v>804.960835509138</v>
      </c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="2" customFormat="1" ht="21.75" customHeight="1" spans="1:28">
      <c r="A358" s="17" t="s">
        <v>11</v>
      </c>
      <c r="B358" s="16"/>
      <c r="C358" s="16"/>
      <c r="D358" s="16">
        <v>1132</v>
      </c>
      <c r="E358" s="14"/>
      <c r="F358" s="15">
        <v>185.878489326765</v>
      </c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="2" customFormat="1" ht="21.75" customHeight="1" spans="1:28">
      <c r="A359" s="17" t="s">
        <v>28</v>
      </c>
      <c r="B359" s="16"/>
      <c r="C359" s="16"/>
      <c r="D359" s="16">
        <v>15</v>
      </c>
      <c r="E359" s="14"/>
      <c r="F359" s="15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="2" customFormat="1" ht="21.75" customHeight="1" spans="1:28">
      <c r="A360" s="17" t="s">
        <v>331</v>
      </c>
      <c r="B360" s="16"/>
      <c r="C360" s="16"/>
      <c r="D360" s="16">
        <v>243</v>
      </c>
      <c r="E360" s="14"/>
      <c r="F360" s="15">
        <v>506.25</v>
      </c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="2" customFormat="1" ht="21.75" customHeight="1" spans="1:28">
      <c r="A361" s="17" t="s">
        <v>332</v>
      </c>
      <c r="B361" s="16"/>
      <c r="C361" s="16"/>
      <c r="D361" s="16">
        <v>592</v>
      </c>
      <c r="E361" s="14"/>
      <c r="F361" s="15">
        <v>2114.28571428571</v>
      </c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="2" customFormat="1" ht="21.75" customHeight="1" spans="1:28">
      <c r="A362" s="17" t="s">
        <v>333</v>
      </c>
      <c r="B362" s="16"/>
      <c r="C362" s="16"/>
      <c r="D362" s="16">
        <v>5865</v>
      </c>
      <c r="E362" s="14"/>
      <c r="F362" s="15">
        <v>7717.10526315789</v>
      </c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="2" customFormat="1" ht="21.75" customHeight="1" spans="1:28">
      <c r="A363" s="17" t="s">
        <v>334</v>
      </c>
      <c r="B363" s="16"/>
      <c r="C363" s="16"/>
      <c r="D363" s="16">
        <v>129</v>
      </c>
      <c r="E363" s="14"/>
      <c r="F363" s="15">
        <v>215</v>
      </c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="2" customFormat="1" ht="21.75" customHeight="1" spans="1:28">
      <c r="A364" s="17" t="s">
        <v>335</v>
      </c>
      <c r="B364" s="16"/>
      <c r="C364" s="16"/>
      <c r="D364" s="16">
        <v>1273</v>
      </c>
      <c r="E364" s="14"/>
      <c r="F364" s="15">
        <v>513.306451612903</v>
      </c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="2" customFormat="1" ht="21.75" customHeight="1" spans="1:28">
      <c r="A365" s="12" t="s">
        <v>336</v>
      </c>
      <c r="B365" s="16">
        <v>5576</v>
      </c>
      <c r="C365" s="16">
        <v>3952</v>
      </c>
      <c r="D365" s="16">
        <v>3952</v>
      </c>
      <c r="E365" s="14">
        <f>(D365/C365)*100</f>
        <v>100</v>
      </c>
      <c r="F365" s="15">
        <v>103.266266004703</v>
      </c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="2" customFormat="1" ht="21.75" customHeight="1" spans="1:28">
      <c r="A366" s="17" t="s">
        <v>11</v>
      </c>
      <c r="B366" s="16"/>
      <c r="C366" s="16"/>
      <c r="D366" s="16">
        <v>3491</v>
      </c>
      <c r="E366" s="14"/>
      <c r="F366" s="15">
        <v>93.5924932975871</v>
      </c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="2" customFormat="1" ht="21.75" customHeight="1" spans="1:28">
      <c r="A367" s="17" t="s">
        <v>337</v>
      </c>
      <c r="B367" s="16"/>
      <c r="C367" s="16"/>
      <c r="D367" s="16">
        <v>461</v>
      </c>
      <c r="E367" s="14"/>
      <c r="F367" s="15">
        <v>475.257731958763</v>
      </c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="2" customFormat="1" ht="21.75" customHeight="1" spans="1:28">
      <c r="A368" s="12" t="s">
        <v>338</v>
      </c>
      <c r="B368" s="16">
        <v>118</v>
      </c>
      <c r="C368" s="16">
        <v>59</v>
      </c>
      <c r="D368" s="16">
        <v>59</v>
      </c>
      <c r="E368" s="14">
        <f>(D368/C368)*100</f>
        <v>100</v>
      </c>
      <c r="F368" s="15">
        <v>327.777777777778</v>
      </c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="2" customFormat="1" ht="21.75" customHeight="1" spans="1:28">
      <c r="A369" s="17" t="s">
        <v>339</v>
      </c>
      <c r="B369" s="16"/>
      <c r="C369" s="16"/>
      <c r="D369" s="16">
        <v>13</v>
      </c>
      <c r="E369" s="14"/>
      <c r="F369" s="15">
        <v>72.2222222222222</v>
      </c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="2" customFormat="1" ht="21.75" customHeight="1" spans="1:28">
      <c r="A370" s="17" t="s">
        <v>340</v>
      </c>
      <c r="B370" s="16"/>
      <c r="C370" s="16"/>
      <c r="D370" s="16">
        <v>46</v>
      </c>
      <c r="E370" s="14"/>
      <c r="F370" s="15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="2" customFormat="1" ht="21.75" customHeight="1" spans="1:28">
      <c r="A371" s="12" t="s">
        <v>341</v>
      </c>
      <c r="B371" s="16"/>
      <c r="C371" s="16">
        <v>2053</v>
      </c>
      <c r="D371" s="16">
        <v>1053</v>
      </c>
      <c r="E371" s="14">
        <f>(D371/C371)*100</f>
        <v>51.2907939600585</v>
      </c>
      <c r="F371" s="15">
        <v>7521.42857142857</v>
      </c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="2" customFormat="1" ht="21.75" customHeight="1" spans="1:28">
      <c r="A372" s="17" t="s">
        <v>342</v>
      </c>
      <c r="B372" s="16"/>
      <c r="C372" s="16"/>
      <c r="D372" s="16">
        <v>53</v>
      </c>
      <c r="E372" s="14"/>
      <c r="F372" s="15">
        <v>378.571428571429</v>
      </c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="2" customFormat="1" ht="21.75" customHeight="1" spans="1:28">
      <c r="A373" s="17" t="s">
        <v>343</v>
      </c>
      <c r="B373" s="16"/>
      <c r="C373" s="16"/>
      <c r="D373" s="16">
        <v>1000</v>
      </c>
      <c r="E373" s="14"/>
      <c r="F373" s="15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="2" customFormat="1" ht="21.75" customHeight="1" spans="1:28">
      <c r="A374" s="12" t="s">
        <v>344</v>
      </c>
      <c r="B374" s="16">
        <v>5000</v>
      </c>
      <c r="C374" s="16"/>
      <c r="D374" s="16"/>
      <c r="E374" s="14"/>
      <c r="F374" s="15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="2" customFormat="1" ht="21.75" customHeight="1" spans="1:28">
      <c r="A375" s="12" t="s">
        <v>345</v>
      </c>
      <c r="B375" s="16">
        <f>B376</f>
        <v>58579</v>
      </c>
      <c r="C375" s="16">
        <f>C376</f>
        <v>2158</v>
      </c>
      <c r="D375" s="16">
        <v>2008</v>
      </c>
      <c r="E375" s="14">
        <f t="shared" ref="E375:E379" si="4">(D375/C375)*100</f>
        <v>93.0491195551437</v>
      </c>
      <c r="F375" s="15">
        <v>5.17672536028255</v>
      </c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="2" customFormat="1" ht="21.75" customHeight="1" spans="1:28">
      <c r="A376" s="17" t="s">
        <v>346</v>
      </c>
      <c r="B376" s="16">
        <v>58579</v>
      </c>
      <c r="C376" s="16">
        <v>2158</v>
      </c>
      <c r="D376" s="16">
        <v>2008</v>
      </c>
      <c r="E376" s="14">
        <f t="shared" si="4"/>
        <v>93.0491195551437</v>
      </c>
      <c r="F376" s="15">
        <v>5.17672536028255</v>
      </c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="2" customFormat="1" ht="21.75" customHeight="1" spans="1:28">
      <c r="A377" s="17" t="s">
        <v>347</v>
      </c>
      <c r="B377" s="16"/>
      <c r="C377" s="16"/>
      <c r="D377" s="16">
        <v>2008</v>
      </c>
      <c r="E377" s="14"/>
      <c r="F377" s="15">
        <v>5.17672536028255</v>
      </c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="2" customFormat="1" ht="21.75" customHeight="1" spans="1:28">
      <c r="A378" s="12" t="s">
        <v>348</v>
      </c>
      <c r="B378" s="13">
        <f>B379</f>
        <v>5398</v>
      </c>
      <c r="C378" s="13">
        <f>C379</f>
        <v>7591</v>
      </c>
      <c r="D378" s="13">
        <v>7591</v>
      </c>
      <c r="E378" s="14">
        <f t="shared" si="4"/>
        <v>100</v>
      </c>
      <c r="F378" s="15">
        <v>138.44610614627</v>
      </c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="2" customFormat="1" ht="21.75" customHeight="1" spans="1:28">
      <c r="A379" s="12" t="s">
        <v>349</v>
      </c>
      <c r="B379" s="16">
        <v>5398</v>
      </c>
      <c r="C379" s="16">
        <v>7591</v>
      </c>
      <c r="D379" s="16">
        <v>7591</v>
      </c>
      <c r="E379" s="14">
        <f t="shared" si="4"/>
        <v>100</v>
      </c>
      <c r="F379" s="15">
        <v>138.44610614627</v>
      </c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="2" customFormat="1" ht="21.75" customHeight="1" spans="1:28">
      <c r="A380" s="17" t="s">
        <v>350</v>
      </c>
      <c r="B380" s="16"/>
      <c r="C380" s="16"/>
      <c r="D380" s="16">
        <v>5447</v>
      </c>
      <c r="E380" s="14"/>
      <c r="F380" s="15">
        <v>108.011104501289</v>
      </c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="2" customFormat="1" ht="21.75" customHeight="1" spans="1:28">
      <c r="A381" s="17" t="s">
        <v>351</v>
      </c>
      <c r="B381" s="16"/>
      <c r="C381" s="16"/>
      <c r="D381" s="16">
        <v>2144</v>
      </c>
      <c r="E381" s="14"/>
      <c r="F381" s="15">
        <v>487.272727272727</v>
      </c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="2" customFormat="1" ht="21.75" customHeight="1" spans="1:28">
      <c r="A382" s="12" t="s">
        <v>352</v>
      </c>
      <c r="B382" s="16">
        <f>B383</f>
        <v>20</v>
      </c>
      <c r="C382" s="16">
        <f>C383</f>
        <v>48</v>
      </c>
      <c r="D382" s="16">
        <v>48</v>
      </c>
      <c r="E382" s="14">
        <f t="shared" ref="E382:E384" si="5">(D382/C382)*100</f>
        <v>100</v>
      </c>
      <c r="F382" s="15">
        <v>400</v>
      </c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="2" customFormat="1" ht="21.75" customHeight="1" spans="1:28">
      <c r="A383" s="18" t="s">
        <v>353</v>
      </c>
      <c r="B383" s="16">
        <v>20</v>
      </c>
      <c r="C383" s="16">
        <v>48</v>
      </c>
      <c r="D383" s="16">
        <v>48</v>
      </c>
      <c r="E383" s="14">
        <f t="shared" si="5"/>
        <v>100</v>
      </c>
      <c r="F383" s="15">
        <v>400</v>
      </c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="2" customFormat="1" ht="21.75" customHeight="1" spans="1:28">
      <c r="A384" s="19" t="s">
        <v>354</v>
      </c>
      <c r="B384" s="20">
        <f>B6+B79+B80+B81+B101+B121+B133+B178+B222+B243+B259+B305+B321+B330+B336+B339+B348+B353+B356+B375+B378+B382+B374</f>
        <v>618052</v>
      </c>
      <c r="C384" s="20">
        <f>C6+C79+C80+C81+C101+C121+C133+C178+C222+C243+C259+C305+C321+C330+C336+C339+C348+C353+C356+C375+C378+C382</f>
        <v>781726</v>
      </c>
      <c r="D384" s="20">
        <f>D6+D79+D80+D81+D101+D121+D133+D178+D222+D243+D259+D305+D321+D330+D336+D339+D348+D353+D356+D375+D378+D382</f>
        <v>728828</v>
      </c>
      <c r="E384" s="21">
        <f t="shared" si="5"/>
        <v>93.2331788887667</v>
      </c>
      <c r="F384" s="22">
        <v>101.920586664131</v>
      </c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="2" customFormat="1" ht="21.75" customHeight="1" spans="1:28">
      <c r="A385" s="1"/>
      <c r="B385" s="1"/>
      <c r="D385" s="1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="2" customFormat="1" ht="21.75" customHeight="1" spans="1:28">
      <c r="A386" s="1"/>
      <c r="B386" s="1"/>
      <c r="D386" s="1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="2" customFormat="1" ht="21.75" customHeight="1" spans="1:28">
      <c r="A387" s="1"/>
      <c r="B387" s="1"/>
      <c r="D387" s="1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="2" customFormat="1" ht="21.75" customHeight="1" spans="1:28">
      <c r="A388" s="1"/>
      <c r="B388" s="1"/>
      <c r="D388" s="1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="2" customFormat="1" ht="21.75" customHeight="1" spans="1:28">
      <c r="A389" s="1"/>
      <c r="B389" s="1"/>
      <c r="D389" s="1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="2" customFormat="1" ht="21.75" customHeight="1" spans="1:28">
      <c r="A390" s="1"/>
      <c r="B390" s="1"/>
      <c r="D390" s="1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="2" customFormat="1" ht="21.75" customHeight="1" spans="1:28">
      <c r="A391" s="1"/>
      <c r="B391" s="1"/>
      <c r="D391" s="1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="2" customFormat="1" ht="21.75" customHeight="1" spans="1:28">
      <c r="A392" s="1"/>
      <c r="B392" s="1"/>
      <c r="D392" s="1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="2" customFormat="1" ht="21.75" customHeight="1" spans="1:28">
      <c r="A393" s="1"/>
      <c r="B393" s="1"/>
      <c r="D393" s="1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="2" customFormat="1" ht="21.75" customHeight="1" spans="1:28">
      <c r="A394" s="1"/>
      <c r="B394" s="1"/>
      <c r="D394" s="1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="2" customFormat="1" ht="21.75" customHeight="1" spans="1:28">
      <c r="A395" s="1"/>
      <c r="B395" s="1"/>
      <c r="D395" s="1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="2" customFormat="1" ht="21.75" customHeight="1" spans="1:28">
      <c r="A396" s="1"/>
      <c r="B396" s="1"/>
      <c r="D396" s="1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="2" customFormat="1" ht="21.75" customHeight="1" spans="1:28">
      <c r="A397" s="1"/>
      <c r="B397" s="1"/>
      <c r="D397" s="1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="2" customFormat="1" ht="21.75" customHeight="1" spans="1:28">
      <c r="A398" s="1"/>
      <c r="B398" s="1"/>
      <c r="D398" s="1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="2" customFormat="1" ht="21.75" customHeight="1" spans="1:28">
      <c r="A399" s="1"/>
      <c r="B399" s="1"/>
      <c r="D399" s="1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="2" customFormat="1" ht="21.75" customHeight="1" spans="1:28">
      <c r="A400" s="1"/>
      <c r="B400" s="1"/>
      <c r="D400" s="1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="2" customFormat="1" ht="21.75" customHeight="1" spans="1:28">
      <c r="A401" s="1"/>
      <c r="B401" s="1"/>
      <c r="D401" s="1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="2" customFormat="1" ht="21.75" customHeight="1" spans="1:28">
      <c r="A402" s="1"/>
      <c r="B402" s="1"/>
      <c r="D402" s="1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="2" customFormat="1" ht="21.75" customHeight="1" spans="1:28">
      <c r="A403" s="1"/>
      <c r="B403" s="1"/>
      <c r="D403" s="1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="2" customFormat="1" ht="21.75" customHeight="1" spans="1:28">
      <c r="A404" s="1"/>
      <c r="B404" s="1"/>
      <c r="D404" s="1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="2" customFormat="1" ht="21.75" customHeight="1" spans="1:28">
      <c r="A405" s="1"/>
      <c r="B405" s="1"/>
      <c r="D405" s="1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="2" customFormat="1" ht="21.75" customHeight="1" spans="1:28">
      <c r="A406" s="1"/>
      <c r="B406" s="1"/>
      <c r="D406" s="1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="2" customFormat="1" ht="21.75" customHeight="1" spans="1:28">
      <c r="A407" s="1"/>
      <c r="B407" s="1"/>
      <c r="D407" s="1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="2" customFormat="1" ht="21.75" customHeight="1" spans="1:28">
      <c r="A408" s="1"/>
      <c r="B408" s="1"/>
      <c r="D408" s="1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="2" customFormat="1" ht="21.75" customHeight="1" spans="1:28">
      <c r="A409" s="1"/>
      <c r="B409" s="1"/>
      <c r="D409" s="1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="2" customFormat="1" ht="21.75" customHeight="1" spans="1:28">
      <c r="A410" s="1"/>
      <c r="B410" s="1"/>
      <c r="D410" s="1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="2" customFormat="1" ht="21.75" customHeight="1" spans="1:28">
      <c r="A411" s="1"/>
      <c r="B411" s="1"/>
      <c r="D411" s="1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="2" customFormat="1" ht="21.75" customHeight="1" spans="1:28">
      <c r="A412" s="1"/>
      <c r="B412" s="1"/>
      <c r="D412" s="1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="2" customFormat="1" ht="21.75" customHeight="1" spans="1:28">
      <c r="A413" s="1"/>
      <c r="B413" s="1"/>
      <c r="D413" s="1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="2" customFormat="1" ht="21.75" customHeight="1" spans="1:28">
      <c r="A414" s="1"/>
      <c r="B414" s="1"/>
      <c r="D414" s="1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="2" customFormat="1" ht="21.75" customHeight="1" spans="1:28">
      <c r="A415" s="1"/>
      <c r="B415" s="1"/>
      <c r="D415" s="1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="2" customFormat="1" ht="21.75" customHeight="1" spans="1:28">
      <c r="A416" s="1"/>
      <c r="B416" s="1"/>
      <c r="D416" s="1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="2" customFormat="1" ht="21.75" customHeight="1" spans="1:28">
      <c r="A417" s="1"/>
      <c r="B417" s="1"/>
      <c r="D417" s="1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="2" customFormat="1" ht="21.75" customHeight="1" spans="1:28">
      <c r="A418" s="1"/>
      <c r="B418" s="1"/>
      <c r="D418" s="1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="2" customFormat="1" ht="21.75" customHeight="1" spans="1:28">
      <c r="A419" s="1"/>
      <c r="B419" s="1"/>
      <c r="D419" s="1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="2" customFormat="1" ht="21.75" customHeight="1" spans="1:28">
      <c r="A420" s="1"/>
      <c r="B420" s="1"/>
      <c r="D420" s="1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="2" customFormat="1" ht="21.75" customHeight="1" spans="1:28">
      <c r="A421" s="1"/>
      <c r="B421" s="1"/>
      <c r="D421" s="1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="2" customFormat="1" ht="21.75" customHeight="1" spans="1:28">
      <c r="A422" s="1"/>
      <c r="B422" s="1"/>
      <c r="D422" s="1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="2" customFormat="1" ht="21.75" customHeight="1" spans="1:28">
      <c r="A423" s="1"/>
      <c r="B423" s="1"/>
      <c r="D423" s="1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="2" customFormat="1" ht="21.75" customHeight="1" spans="1:28">
      <c r="A424" s="1"/>
      <c r="B424" s="1"/>
      <c r="D424" s="1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="2" customFormat="1" ht="21.75" customHeight="1" spans="1:28">
      <c r="A425" s="1"/>
      <c r="B425" s="1"/>
      <c r="D425" s="1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="2" customFormat="1" ht="21.75" customHeight="1" spans="1:28">
      <c r="A426" s="1"/>
      <c r="B426" s="1"/>
      <c r="D426" s="1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="2" customFormat="1" ht="21.75" customHeight="1" spans="1:28">
      <c r="A427" s="1"/>
      <c r="B427" s="1"/>
      <c r="D427" s="1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="2" customFormat="1" ht="21.75" customHeight="1" spans="1:28">
      <c r="A428" s="1"/>
      <c r="B428" s="1"/>
      <c r="D428" s="1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="2" customFormat="1" ht="21.75" customHeight="1" spans="1:28">
      <c r="A429" s="1"/>
      <c r="B429" s="1"/>
      <c r="D429" s="1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="2" customFormat="1" ht="21.75" customHeight="1" spans="1:28">
      <c r="A430" s="1"/>
      <c r="B430" s="1"/>
      <c r="D430" s="1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="2" customFormat="1" ht="21.75" customHeight="1" spans="1:28">
      <c r="A431" s="1"/>
      <c r="B431" s="1"/>
      <c r="D431" s="1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="2" customFormat="1" ht="21.75" customHeight="1" spans="1:28">
      <c r="A432" s="1"/>
      <c r="B432" s="1"/>
      <c r="D432" s="1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="2" customFormat="1" ht="21.75" customHeight="1" spans="1:28">
      <c r="A433" s="1"/>
      <c r="B433" s="1"/>
      <c r="D433" s="1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="2" customFormat="1" ht="21.75" customHeight="1" spans="1:28">
      <c r="A434" s="1"/>
      <c r="B434" s="1"/>
      <c r="D434" s="1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="2" customFormat="1" ht="21.75" customHeight="1" spans="1:28">
      <c r="A435" s="1"/>
      <c r="B435" s="1"/>
      <c r="D435" s="1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="2" customFormat="1" ht="21.75" customHeight="1" spans="1:28">
      <c r="A436" s="1"/>
      <c r="B436" s="1"/>
      <c r="D436" s="1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="2" customFormat="1" ht="21.75" customHeight="1" spans="1:28">
      <c r="A437" s="1"/>
      <c r="B437" s="1"/>
      <c r="D437" s="1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="2" customFormat="1" ht="21.75" customHeight="1" spans="1:28">
      <c r="A438" s="1"/>
      <c r="B438" s="1"/>
      <c r="D438" s="1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="2" customFormat="1" ht="21.75" customHeight="1" spans="1:28">
      <c r="A439" s="1"/>
      <c r="B439" s="1"/>
      <c r="D439" s="1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="2" customFormat="1" ht="21.75" customHeight="1" spans="1:28">
      <c r="A440" s="1"/>
      <c r="B440" s="1"/>
      <c r="D440" s="1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="2" customFormat="1" ht="21.75" customHeight="1" spans="1:28">
      <c r="A441" s="1"/>
      <c r="B441" s="1"/>
      <c r="D441" s="1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="2" customFormat="1" ht="21.75" customHeight="1" spans="1:28">
      <c r="A442" s="1"/>
      <c r="B442" s="1"/>
      <c r="D442" s="1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="2" customFormat="1" ht="21.75" customHeight="1" spans="1:28">
      <c r="A443" s="1"/>
      <c r="B443" s="1"/>
      <c r="D443" s="1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="2" customFormat="1" ht="21.75" customHeight="1" spans="1:28">
      <c r="A444" s="1"/>
      <c r="B444" s="1"/>
      <c r="D444" s="1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="2" customFormat="1" ht="21.75" customHeight="1" spans="1:28">
      <c r="A445" s="1"/>
      <c r="B445" s="1"/>
      <c r="D445" s="1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="2" customFormat="1" ht="21.75" customHeight="1" spans="1:28">
      <c r="A446" s="1"/>
      <c r="B446" s="1"/>
      <c r="D446" s="1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="2" customFormat="1" ht="21.75" customHeight="1" spans="1:28">
      <c r="A447" s="1"/>
      <c r="B447" s="1"/>
      <c r="D447" s="1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="2" customFormat="1" ht="21.75" customHeight="1" spans="1:28">
      <c r="A448" s="1"/>
      <c r="B448" s="1"/>
      <c r="D448" s="1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="2" customFormat="1" ht="21.75" customHeight="1" spans="1:28">
      <c r="A449" s="1"/>
      <c r="B449" s="1"/>
      <c r="D449" s="1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="2" customFormat="1" ht="21.75" customHeight="1" spans="1:28">
      <c r="A450" s="1"/>
      <c r="B450" s="1"/>
      <c r="D450" s="1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="2" customFormat="1" ht="21.75" customHeight="1" spans="1:28">
      <c r="A451" s="1"/>
      <c r="B451" s="1"/>
      <c r="D451" s="1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="2" customFormat="1" ht="21.75" customHeight="1" spans="1:28">
      <c r="A452" s="1"/>
      <c r="B452" s="1"/>
      <c r="D452" s="1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="2" customFormat="1" ht="21.75" customHeight="1" spans="1:28">
      <c r="A453" s="1"/>
      <c r="B453" s="1"/>
      <c r="D453" s="1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="2" customFormat="1" ht="26.25" customHeight="1" spans="1:28">
      <c r="A454" s="1"/>
      <c r="B454" s="1"/>
      <c r="D454" s="1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</sheetData>
  <mergeCells count="1">
    <mergeCell ref="A3:F3"/>
  </mergeCells>
  <pageMargins left="0.354166666666667" right="0.196527777777778" top="0.275" bottom="0.235416666666667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2021-06-16T01:24:00Z</dcterms:created>
  <dcterms:modified xsi:type="dcterms:W3CDTF">2023-08-16T01:34:58Z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44B81AB12E2C4B20979D7D15DF06C76F</vt:lpwstr>
  </property>
  <property fmtid="{D5CDD505-2E9C-101B-9397-08002B2CF9AE}" pid="3" name="KSOProductBuildVer">
    <vt:lpwstr>2052-10.8.0.6018</vt:lpwstr>
  </property>
</Properties>
</file>